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80" yWindow="900" windowWidth="22050" windowHeight="11805" activeTab="7"/>
  </bookViews>
  <sheets>
    <sheet name="AFSMI" sheetId="1" r:id="rId1"/>
    <sheet name="Schritt für Schritt" sheetId="2" r:id="rId2"/>
    <sheet name="Kompetenzmatrix" sheetId="3" r:id="rId3"/>
    <sheet name="Weiterbildungsplan" sheetId="4" r:id="rId4"/>
    <sheet name="Weiterbildungsbericht" sheetId="12" r:id="rId5"/>
    <sheet name="Anhang" sheetId="6" r:id="rId6"/>
    <sheet name="Version" sheetId="7" r:id="rId7"/>
    <sheet name="CC-Lizenz" sheetId="8" r:id="rId8"/>
  </sheets>
  <definedNames>
    <definedName name="_xlnm._FilterDatabase" localSheetId="3" hidden="1">Weiterbildungsplan!$A$6:$P$75</definedName>
    <definedName name="_xlnm.Print_Area" localSheetId="0">AFSMI!$A$1:$B$33</definedName>
    <definedName name="_xlnm.Print_Area" localSheetId="5">Anhang!$A$1:$AH$45</definedName>
    <definedName name="_xlnm.Print_Area" localSheetId="7">'CC-Lizenz'!$A$1:$A$15</definedName>
    <definedName name="_xlnm.Print_Area" localSheetId="2">Kompetenzmatrix!$A$1:$Q$22</definedName>
    <definedName name="_xlnm.Print_Area" localSheetId="3">Weiterbildungsplan!$A$1:$J$75</definedName>
  </definedNames>
  <calcPr calcId="145621" calcMode="manual"/>
  <pivotCaches>
    <pivotCache cacheId="0" r:id="rId9"/>
  </pivotCaches>
</workbook>
</file>

<file path=xl/calcChain.xml><?xml version="1.0" encoding="utf-8"?>
<calcChain xmlns="http://schemas.openxmlformats.org/spreadsheetml/2006/main">
  <c r="A2" i="6" l="1"/>
  <c r="A2" i="12"/>
  <c r="A2" i="4"/>
  <c r="D32" i="7" l="1"/>
  <c r="AH45" i="6"/>
  <c r="E31" i="12"/>
  <c r="J74" i="4"/>
  <c r="Q21" i="3" l="1"/>
  <c r="N73" i="4" l="1"/>
  <c r="K73" i="4"/>
  <c r="J73" i="4"/>
  <c r="K72" i="4"/>
  <c r="J72" i="4"/>
  <c r="N72" i="4" s="1"/>
  <c r="K71" i="4"/>
  <c r="J71" i="4"/>
  <c r="N71" i="4" s="1"/>
  <c r="K70" i="4"/>
  <c r="J70" i="4"/>
  <c r="N70" i="4" s="1"/>
  <c r="J69" i="4"/>
  <c r="N69" i="4" s="1"/>
  <c r="J68" i="4"/>
  <c r="N68" i="4" s="1"/>
  <c r="J67" i="4"/>
  <c r="N67" i="4" s="1"/>
  <c r="J66" i="4"/>
  <c r="N66" i="4" s="1"/>
  <c r="J65" i="4"/>
  <c r="N65" i="4" s="1"/>
  <c r="J64" i="4"/>
  <c r="N64" i="4" s="1"/>
  <c r="J63" i="4"/>
  <c r="N63" i="4" s="1"/>
  <c r="J62" i="4"/>
  <c r="N62" i="4" s="1"/>
  <c r="J61" i="4"/>
  <c r="N61" i="4" s="1"/>
  <c r="J60" i="4"/>
  <c r="N60" i="4" s="1"/>
  <c r="J59" i="4"/>
  <c r="N59" i="4" s="1"/>
  <c r="J58" i="4"/>
  <c r="P58" i="4" s="1"/>
  <c r="O57" i="4"/>
  <c r="J57" i="4"/>
  <c r="P57" i="4" s="1"/>
  <c r="O56" i="4"/>
  <c r="N56" i="4"/>
  <c r="J56" i="4"/>
  <c r="P56" i="4" s="1"/>
  <c r="J55" i="4"/>
  <c r="P55" i="4" s="1"/>
  <c r="J54" i="4"/>
  <c r="P54" i="4" s="1"/>
  <c r="O53" i="4"/>
  <c r="J53" i="4"/>
  <c r="P53" i="4" s="1"/>
  <c r="O52" i="4"/>
  <c r="N52" i="4"/>
  <c r="J52" i="4"/>
  <c r="P52" i="4" s="1"/>
  <c r="J51" i="4"/>
  <c r="O51" i="4" s="1"/>
  <c r="N50" i="4"/>
  <c r="J50" i="4"/>
  <c r="O50" i="4" s="1"/>
  <c r="J49" i="4"/>
  <c r="O49" i="4" s="1"/>
  <c r="N48" i="4"/>
  <c r="J48" i="4"/>
  <c r="O48" i="4" s="1"/>
  <c r="J47" i="4"/>
  <c r="O47" i="4" s="1"/>
  <c r="N46" i="4"/>
  <c r="J46" i="4"/>
  <c r="O46" i="4" s="1"/>
  <c r="P45" i="4"/>
  <c r="O45" i="4"/>
  <c r="N45" i="4"/>
  <c r="P44" i="4"/>
  <c r="O44" i="4"/>
  <c r="N44" i="4"/>
  <c r="P43" i="4"/>
  <c r="O43" i="4"/>
  <c r="N43" i="4"/>
  <c r="P42" i="4"/>
  <c r="O42" i="4"/>
  <c r="N42" i="4"/>
  <c r="P41" i="4"/>
  <c r="O41" i="4"/>
  <c r="N41" i="4"/>
  <c r="P40" i="4"/>
  <c r="O40" i="4"/>
  <c r="N40" i="4"/>
  <c r="P39" i="4"/>
  <c r="O39" i="4"/>
  <c r="N39" i="4"/>
  <c r="P38" i="4"/>
  <c r="O38" i="4"/>
  <c r="N38" i="4"/>
  <c r="P37" i="4"/>
  <c r="O37" i="4"/>
  <c r="N37" i="4"/>
  <c r="P36" i="4"/>
  <c r="O36" i="4"/>
  <c r="N36" i="4"/>
  <c r="P35" i="4"/>
  <c r="O35" i="4"/>
  <c r="N35" i="4"/>
  <c r="P34" i="4"/>
  <c r="O34" i="4"/>
  <c r="N34" i="4"/>
  <c r="P33" i="4"/>
  <c r="O33" i="4"/>
  <c r="N33" i="4"/>
  <c r="P32" i="4"/>
  <c r="O32" i="4"/>
  <c r="N32" i="4"/>
  <c r="P31" i="4"/>
  <c r="O31" i="4"/>
  <c r="N31" i="4"/>
  <c r="P30" i="4"/>
  <c r="O30" i="4"/>
  <c r="N30" i="4"/>
  <c r="P29" i="4"/>
  <c r="O29" i="4"/>
  <c r="N29" i="4"/>
  <c r="P28" i="4"/>
  <c r="O28" i="4"/>
  <c r="N28" i="4"/>
  <c r="P27" i="4"/>
  <c r="O27" i="4"/>
  <c r="N27" i="4"/>
  <c r="N26" i="4"/>
  <c r="N25" i="4"/>
  <c r="P24" i="4"/>
  <c r="O24" i="4"/>
  <c r="N24" i="4"/>
  <c r="P23" i="4"/>
  <c r="O23" i="4"/>
  <c r="N23" i="4"/>
  <c r="P22" i="4"/>
  <c r="O22" i="4"/>
  <c r="N22" i="4"/>
  <c r="P21" i="4"/>
  <c r="O21" i="4"/>
  <c r="N21" i="4"/>
  <c r="P20" i="4"/>
  <c r="O20" i="4"/>
  <c r="N20" i="4"/>
  <c r="P19" i="4"/>
  <c r="O19" i="4"/>
  <c r="N19" i="4"/>
  <c r="P18" i="4"/>
  <c r="O18" i="4"/>
  <c r="N18" i="4"/>
  <c r="P17" i="4"/>
  <c r="O17" i="4"/>
  <c r="N17" i="4"/>
  <c r="P16" i="4"/>
  <c r="O16" i="4"/>
  <c r="N16" i="4"/>
  <c r="P15" i="4"/>
  <c r="O15" i="4"/>
  <c r="N15" i="4"/>
  <c r="P14" i="4"/>
  <c r="O14" i="4"/>
  <c r="N14" i="4"/>
  <c r="P13" i="4"/>
  <c r="O13" i="4"/>
  <c r="N13" i="4"/>
  <c r="P12" i="4"/>
  <c r="O12" i="4"/>
  <c r="N12" i="4"/>
  <c r="P11" i="4"/>
  <c r="O11" i="4"/>
  <c r="N11" i="4"/>
  <c r="P10" i="4"/>
  <c r="O10" i="4"/>
  <c r="N10" i="4"/>
  <c r="P9" i="4"/>
  <c r="O9" i="4"/>
  <c r="N9" i="4"/>
  <c r="P8" i="4"/>
  <c r="O8" i="4"/>
  <c r="N8" i="4"/>
  <c r="P7" i="4"/>
  <c r="O7" i="4"/>
  <c r="N7" i="4"/>
  <c r="S20" i="3"/>
  <c r="C20" i="3"/>
  <c r="B20" i="3"/>
  <c r="R19" i="3"/>
  <c r="S18" i="3"/>
  <c r="C18" i="3"/>
  <c r="B18" i="3"/>
  <c r="R17" i="3"/>
  <c r="Q18" i="3" s="1"/>
  <c r="S16" i="3"/>
  <c r="Q16" i="3" s="1"/>
  <c r="C16" i="3"/>
  <c r="B16" i="3"/>
  <c r="R15" i="3"/>
  <c r="S14" i="3"/>
  <c r="C14" i="3"/>
  <c r="B14" i="3"/>
  <c r="R13" i="3"/>
  <c r="S12" i="3"/>
  <c r="C12" i="3"/>
  <c r="B12" i="3"/>
  <c r="R11" i="3"/>
  <c r="S10" i="3"/>
  <c r="C10" i="3"/>
  <c r="B10" i="3"/>
  <c r="R9" i="3"/>
  <c r="S8" i="3"/>
  <c r="Q8" i="3"/>
  <c r="C8" i="3"/>
  <c r="B8" i="3"/>
  <c r="R7" i="3"/>
  <c r="S5" i="3"/>
  <c r="N55" i="4" l="1"/>
  <c r="Q10" i="3"/>
  <c r="Q12" i="3"/>
  <c r="Q14" i="3"/>
  <c r="N47" i="4"/>
  <c r="N49" i="4"/>
  <c r="N51" i="4"/>
  <c r="N54" i="4"/>
  <c r="O55" i="4"/>
  <c r="N58" i="4"/>
  <c r="R5" i="3"/>
  <c r="Q20" i="3"/>
  <c r="N53" i="4"/>
  <c r="O54" i="4"/>
  <c r="N57" i="4"/>
  <c r="O58" i="4"/>
  <c r="Q4" i="3"/>
  <c r="P46" i="4"/>
  <c r="P47" i="4"/>
  <c r="P48" i="4"/>
  <c r="P49" i="4"/>
  <c r="P50" i="4"/>
  <c r="O60" i="4"/>
  <c r="O61" i="4"/>
  <c r="O62" i="4"/>
  <c r="O63" i="4"/>
  <c r="O64" i="4"/>
  <c r="O65" i="4"/>
  <c r="O66" i="4"/>
  <c r="O67" i="4"/>
  <c r="O68" i="4"/>
  <c r="O69" i="4"/>
  <c r="P60" i="4"/>
  <c r="P61" i="4"/>
  <c r="P62" i="4"/>
  <c r="P63" i="4"/>
  <c r="P64" i="4"/>
  <c r="P65" i="4"/>
  <c r="P66" i="4"/>
  <c r="P67" i="4"/>
  <c r="P68" i="4"/>
  <c r="P69" i="4"/>
</calcChain>
</file>

<file path=xl/comments1.xml><?xml version="1.0" encoding="utf-8"?>
<comments xmlns="http://schemas.openxmlformats.org/spreadsheetml/2006/main">
  <authors>
    <author>Till</author>
  </authors>
  <commentList>
    <comment ref="E6" authorId="0">
      <text>
        <r>
          <rPr>
            <b/>
            <sz val="9"/>
            <color indexed="81"/>
            <rFont val="Tahoma"/>
            <family val="2"/>
          </rPr>
          <t xml:space="preserve">kann Vorbereitung, Duchführung und Nachbearbeitung umfassen
</t>
        </r>
      </text>
    </comment>
    <comment ref="F6" authorId="0">
      <text>
        <r>
          <rPr>
            <b/>
            <sz val="9"/>
            <color indexed="81"/>
            <rFont val="Tahoma"/>
            <family val="2"/>
          </rPr>
          <t>geplant für: mm/jjjj
angemeldet für: tt/mm/jjjj</t>
        </r>
      </text>
    </comment>
  </commentList>
</comments>
</file>

<file path=xl/sharedStrings.xml><?xml version="1.0" encoding="utf-8"?>
<sst xmlns="http://schemas.openxmlformats.org/spreadsheetml/2006/main" count="1008" uniqueCount="458">
  <si>
    <t xml:space="preserve">Der AFSMI German Chapter e.V. </t>
  </si>
  <si>
    <t>Nutzen:</t>
  </si>
  <si>
    <t>Ziel:</t>
  </si>
  <si>
    <t>- Business relevante Servicemethoden, die einen wirtschaftlichen Nutzen für Kunden, Lieferanten und Partner darstellen, da die Methoden systematisch auf Anforderungen basieren.</t>
  </si>
  <si>
    <t>- "Ein-Seiten-Methoden", die systematisch miteinander verknüpft sind.</t>
  </si>
  <si>
    <t>- einfache EDV-Vorlagen, die schnell und flexibel, auch schrittweise implementiert werden können.</t>
  </si>
  <si>
    <t>- anschauliche Lehrbeispiele für Aus- und Weiterbildung</t>
  </si>
  <si>
    <t>Bei Bedarf und Möglichkeit ist es das Ziel des AFSMI ca. 20-25 Methoden zu veröffentlichen.</t>
  </si>
  <si>
    <t>Hintergrund:</t>
  </si>
  <si>
    <t>Der AFSMI German Chapter e.V. verfolgt satzungsgemäß folgende Ziele und Aufgaben (§2):</t>
  </si>
  <si>
    <t>- Der Verein fördert die Leistungen und die Professionalität von Führungskräften im Hightech Service und unterstützt unternehmensübergreifende Entwicklungen in den Dienstleistungsbereichen.</t>
  </si>
  <si>
    <t>- Er fördert die systematische Weiterentwicklung und wissenschaftliche Erforschung, die Aus- und Weiterbildung und den wechselseitigen Transfer zwischen Wissenschaft und Praxis im Dienstleistungsbereich.</t>
  </si>
  <si>
    <t>- Der Verein unterstützt den Erfahrungsaustausch der Mitglieder untereinander und macht die Erfahrungen der internationalen Service-Industrie zugänglich.</t>
  </si>
  <si>
    <t>- Der Verein kooperiert mit regionalen, nationalen und internationalen Organisationen, die vergleichbare oder ergänzende Ziele verfolgen.</t>
  </si>
  <si>
    <t>Zur Verbesserung der Professionalität unterstützt der AFSMI die Kompetenzentwicklung mit seinem  Zentrum für Bildung, Forschung und Transfer. In diesem Zusammenhang veröffentlicht der AFSMI Good Service Practice zur allgemeinen Nutzung. Es werden ausschließlich langjährig erprobte Methoden der Praxis veröffentlicht, die mit Forschungsergebnissen reflektiert wurden. Diese Arbeiten wurden ausschließlich ehrenamtlich erbracht.</t>
  </si>
  <si>
    <t>Kontakt:</t>
  </si>
  <si>
    <t>AFSMI-German Chapter e.V.</t>
  </si>
  <si>
    <t>Zentrum für Bildung, Forschung und Transfer</t>
  </si>
  <si>
    <t>Mies-van-der-Rohe-Str. 4</t>
  </si>
  <si>
    <t>D-80807 München</t>
  </si>
  <si>
    <t>www.afsmi.de</t>
  </si>
  <si>
    <t>Weitere Informationen finden Sie unter</t>
  </si>
  <si>
    <t>www.afsmi.de/index.php/kompetenzentwicklung</t>
  </si>
  <si>
    <t>Der Download dieser Datei und ggfs. neue Updates finden Sie unter</t>
  </si>
  <si>
    <t>http://www.afsmi.de/index.php/kompetenzentwicklung/91-kompetenzentwicklung/132-download</t>
  </si>
  <si>
    <t>Kompetenzentwicklung</t>
  </si>
  <si>
    <t>Schritt-für-Schritt-Anleitung</t>
  </si>
  <si>
    <t>1. Schritt: Leistungen / Rollen</t>
  </si>
  <si>
    <t>In der Kompetenzmatrix werden aufgrund von Anforderungen für verschiedene Bereiche das Leistungsangebot die Rollen und gegebenenfalls die Namen identifiziert.</t>
  </si>
  <si>
    <t>2. Schritt: Kompetenzkriterien</t>
  </si>
  <si>
    <t>Für fachliche, methodische und persönliche Kompetenzen werden jeweils 5 bis 10 relevante Kompetenzkriterien identifiziert, insgesamt also ca. 15 bis maximal 30.</t>
  </si>
  <si>
    <t>3. Schritt: Bewertung</t>
  </si>
  <si>
    <t>Für Qualifikation bzw. Fertigkeiten können die Werte von 1 bis 4 verwendet werden, für die Erfahrung stehen die Werte 5 bis 9 zur Verfügung. Diese Skala kann bei Bedarf angepasst werden.</t>
  </si>
  <si>
    <t>4. Schritt: SOLL-Festlegung</t>
  </si>
  <si>
    <t>Für jedes Leistungsangebot, jede Rolle bzw. Person wird bezüglich jedes Kompetenzkriteriums die „SOLL“-Kompetenz mit einem Wert von 1 bis 9 bewertet.</t>
  </si>
  <si>
    <t>5. Schritt: IST-Bewertung</t>
  </si>
  <si>
    <t xml:space="preserve">Pro Leistungsangebot, Rolle bzw. Name, wird bezüglich jedes Kompetenzkriteriums die „IST“-Kompetenz mit einem Wert von 1 bis 9 bewertet. </t>
  </si>
  <si>
    <t xml:space="preserve">Im Zweifel wird die Erfahrungsbewertung vor der Qualifikationsbewertung herangezogen. </t>
  </si>
  <si>
    <t>Diese Bewertung erfolgt zunächst vom Verantwortlichen, mittelfristig zusammen mit der Fachkraft, zum Beispiel während eines regelmäßigen Mitarbeitergesprächs.</t>
  </si>
  <si>
    <t>6. Schritt: Interpretation</t>
  </si>
  <si>
    <t>Ziel ist es, dass die jeweilige IST- der SOLL-Bewertung entspricht. „Übererfüllungen“ sollten kurzfristig ignoriert werden, können jedoch mittelfristig wichtig sein.</t>
  </si>
  <si>
    <t>7. Schritt: Maßnahmen</t>
  </si>
  <si>
    <t>Wenn eine Differenz zwischen SOLL- und IST-Bewertung auftritt, können folgende Maßnahmen sinnvoll sein:</t>
  </si>
  <si>
    <t>a. Eine „1er-Lücke“ wird durch geeignete Aufgaben, Einarbeitung geschlossen,</t>
  </si>
  <si>
    <t>b. eine „2er-Lücke“ wird durch interne Information, Training, Coaching geschlossen,</t>
  </si>
  <si>
    <t>c. eine „3er-Lücke“ od. größer wird durch externes Training, Coaching geschlossen.</t>
  </si>
  <si>
    <t>8. Schritt: Umsetzung</t>
  </si>
  <si>
    <t>Im Weiterbildungsplan werden Maßnahmen geplant, verfolgt und zeitversetzt auf Wirksamkeit bewertet.</t>
  </si>
  <si>
    <t>9. Schritt: Berichtswesen</t>
  </si>
  <si>
    <t>Der Weiterbildungsbericht (siehe Tabelle) dokumentiert geplante, erledigte und wirksame Weiterbildungstage pro Mitarbeiter und Jahr und den Trend.</t>
  </si>
  <si>
    <t>10. Schritt: Ausblick - Controlling</t>
  </si>
  <si>
    <t>Bezogen auf das Thema Produktivität können Kennzahlen der Kompetenzentwicklung in eine Service Balanced Score Card (SBSC) systematisch eingebaut werden. - Fortsetzung folgt.</t>
  </si>
  <si>
    <t>Anmerkung:</t>
  </si>
  <si>
    <t>Existiert in der Firma ein Betriebsrat, empfiehlt sich wegen der Mitbestimmung eine frühe Abstimmung.</t>
  </si>
  <si>
    <t>Literatur</t>
  </si>
  <si>
    <t>Till Post, Sept 2015 Produktivitätsmanagement für industrielle Dienstleistungen stärken - Fokus: Fachkraft Technische Dienstleistungen RKW-Kompetenzzentrum; PROMIDIS-Reihe</t>
  </si>
  <si>
    <t>Handlungsleitfaden PROMIDIS Sept 2015</t>
  </si>
  <si>
    <t>DIN EN ISO 9001, Beuth-Verlag, www.beuth.de</t>
  </si>
  <si>
    <t>Copyright (C) 2015 AFSMI German Chapter e.V. CC BY-SA 3.0 DE</t>
  </si>
  <si>
    <t xml:space="preserve">Kompetenzmatrix </t>
  </si>
  <si>
    <t>Hilfsspalten</t>
  </si>
  <si>
    <t>für das industrielle Lösungs- und Servicegeschäft</t>
  </si>
  <si>
    <t>Kompetenzgrad (Index) Ziel:</t>
  </si>
  <si>
    <t xml:space="preserve">grün &gt;     </t>
  </si>
  <si>
    <t xml:space="preserve">gelb &gt;    </t>
  </si>
  <si>
    <t>Ist:</t>
  </si>
  <si>
    <t>Diese Informationen können in eine Service Balanced Score Card übernommen werden</t>
  </si>
  <si>
    <t>Fachliche</t>
  </si>
  <si>
    <t>Methodische</t>
  </si>
  <si>
    <t>Persönliche</t>
  </si>
  <si>
    <t>Bereich</t>
  </si>
  <si>
    <t>Service, Leistungsangebot/Rolle</t>
  </si>
  <si>
    <t>Name</t>
  </si>
  <si>
    <t>Kompetenzen</t>
  </si>
  <si>
    <t>Technik in Handwerk/Industrie</t>
  </si>
  <si>
    <t>Kaufmännisch/Betriebswirtschaft</t>
  </si>
  <si>
    <t>Service/Dienstleistung</t>
  </si>
  <si>
    <t>Logistik</t>
  </si>
  <si>
    <t>Fehlersuche/Problemlösungsfähigkeit</t>
  </si>
  <si>
    <t xml:space="preserve">Prozessmanagement </t>
  </si>
  <si>
    <t>Applikation &amp; Anwendungstechnik</t>
  </si>
  <si>
    <t>Projektmanagement</t>
  </si>
  <si>
    <t>Qualitätsmanagement</t>
  </si>
  <si>
    <t>Selbstorganisation/Leistungsorientierung</t>
  </si>
  <si>
    <t>Kommunikation/Sprachen/Teamarbeit</t>
  </si>
  <si>
    <t>Kundenorientierung</t>
  </si>
  <si>
    <t>Kompetenzgrad (Index)</t>
  </si>
  <si>
    <t>SOLL</t>
  </si>
  <si>
    <t>IST</t>
  </si>
  <si>
    <t>Erbringung</t>
  </si>
  <si>
    <t>Installation, Hot Line, Instandhaltung/ FSE</t>
  </si>
  <si>
    <t>AB</t>
  </si>
  <si>
    <t>Hot line, Help Desk, Support, Training/</t>
  </si>
  <si>
    <t>CD</t>
  </si>
  <si>
    <t>Kompetenz=Qualifikation+Fertigkeiten+Erfahrung</t>
  </si>
  <si>
    <t>Bewertung</t>
  </si>
  <si>
    <t>Logistik mit Ersatzteile/ Externer Partner</t>
  </si>
  <si>
    <t>EF</t>
  </si>
  <si>
    <t>1   ungelernt, weniger als 3 Jahre Erfahrung</t>
  </si>
  <si>
    <t>2   intern eingewiesen, weniger als 3 Jahre Erfahrung</t>
  </si>
  <si>
    <t>Planung</t>
  </si>
  <si>
    <t>Anwenderunterstützung/ Applikation</t>
  </si>
  <si>
    <t>GH</t>
  </si>
  <si>
    <t>3   angelernt, Basis Qualifikation, weniger als 3 Jahre Erfahrung</t>
  </si>
  <si>
    <t>4   fortgeschrittene Qualifikation, weniger als 3 Jahre Erfahrung</t>
  </si>
  <si>
    <t>Neue Konzepte, Innovation/ Entwickler</t>
  </si>
  <si>
    <t>IJ</t>
  </si>
  <si>
    <t>5   ausgelernt, mehr als 3 Jahre Erfahrung</t>
  </si>
  <si>
    <t>6   ausgelernt, mehr als 6 Jahre Erfahrung</t>
  </si>
  <si>
    <t>Vertrieb</t>
  </si>
  <si>
    <t>Beratung, Alternativen, Angebote/ Berater</t>
  </si>
  <si>
    <t>KL</t>
  </si>
  <si>
    <t>7   ausgelernt, mehr als 12 Jahre Erfahrung</t>
  </si>
  <si>
    <t>8   geeignet für schwere Aufgaben</t>
  </si>
  <si>
    <t>Akquise, Information, Voranalyse/ GF</t>
  </si>
  <si>
    <t>MN</t>
  </si>
  <si>
    <t>9   geeignet für komplexe Aufgaben</t>
  </si>
  <si>
    <t>Maßnahmen</t>
  </si>
  <si>
    <t>Kleine Kompetenzlücke -&gt; neue Aufgaben, Einarbeitung</t>
  </si>
  <si>
    <t>Erstellt:</t>
  </si>
  <si>
    <t>Datum                                          Name</t>
  </si>
  <si>
    <t>Freigegeben:</t>
  </si>
  <si>
    <t>Datum</t>
  </si>
  <si>
    <t>Mittlere Kompetenzlücke -&gt; internes Training, Coaching</t>
  </si>
  <si>
    <t>Größere Kompetenzlücke -&gt; externes Training, Coaching</t>
  </si>
  <si>
    <t>je drei typische Stichworte:</t>
  </si>
  <si>
    <t>Maschinenbau</t>
  </si>
  <si>
    <t>Situationsanalyse</t>
  </si>
  <si>
    <t>Selbständig, zielorientiert</t>
  </si>
  <si>
    <t>Elektrotechnik</t>
  </si>
  <si>
    <t>Ursachenanalyse</t>
  </si>
  <si>
    <t>Zuverlässig</t>
  </si>
  <si>
    <t>Dieses Feld wird mit dem Snipping Tool oben rechts eingefügt</t>
  </si>
  <si>
    <t>Informationstechnik</t>
  </si>
  <si>
    <t>Entscheidungsanalyse</t>
  </si>
  <si>
    <t>Selbstreflektierend</t>
  </si>
  <si>
    <t>Marketing, Vertrieb</t>
  </si>
  <si>
    <t>Vorbereitung</t>
  </si>
  <si>
    <t>Kontaktfähigkeit</t>
  </si>
  <si>
    <t>Organisation, Personal</t>
  </si>
  <si>
    <t>Durchführung</t>
  </si>
  <si>
    <t>Aktives Zuhören</t>
  </si>
  <si>
    <t>Kostenrechnung, Controlling</t>
  </si>
  <si>
    <t>Nachbearbeitung</t>
  </si>
  <si>
    <t>Verständlicher Ausdruck</t>
  </si>
  <si>
    <t>Technische, Automatisierte</t>
  </si>
  <si>
    <t>Pre Sales Support</t>
  </si>
  <si>
    <t>Kundenintegration</t>
  </si>
  <si>
    <t>Kaufmännische</t>
  </si>
  <si>
    <t>Nutzen, Wert orientiert</t>
  </si>
  <si>
    <t>Begeisterungsfähigkeit</t>
  </si>
  <si>
    <t>Personenorientierte</t>
  </si>
  <si>
    <t>pragmatisch</t>
  </si>
  <si>
    <t>Reklamationen</t>
  </si>
  <si>
    <t>Beschaffung</t>
  </si>
  <si>
    <t>Innovation</t>
  </si>
  <si>
    <t>Distribution</t>
  </si>
  <si>
    <t>Reverse-Logistik</t>
  </si>
  <si>
    <t>Chancen &amp; Risikomanagement</t>
  </si>
  <si>
    <t>Transparent, Rückverfolgbar</t>
  </si>
  <si>
    <t>Messen, beobachten, prüfen</t>
  </si>
  <si>
    <t>kontinuierlich verbessern</t>
  </si>
  <si>
    <t>Weiterbildungsplan</t>
  </si>
  <si>
    <t>nicht mehr aktuelle Jahre ausgeblendet</t>
  </si>
  <si>
    <t>graue Felder werden berechnet</t>
  </si>
  <si>
    <t>Teilnehmer</t>
  </si>
  <si>
    <t>Tage</t>
  </si>
  <si>
    <t>Wirksam</t>
  </si>
  <si>
    <t>Jahr</t>
  </si>
  <si>
    <t>Anz</t>
  </si>
  <si>
    <t>Weiterbildungsmaßnahmen</t>
  </si>
  <si>
    <t>Name(n)</t>
  </si>
  <si>
    <t>Anbieter</t>
  </si>
  <si>
    <t>Aufwand</t>
  </si>
  <si>
    <t>Begin</t>
  </si>
  <si>
    <t>Erledigt</t>
  </si>
  <si>
    <t>ja</t>
  </si>
  <si>
    <t>nein</t>
  </si>
  <si>
    <t>PTs</t>
  </si>
  <si>
    <t>Plan</t>
  </si>
  <si>
    <t>Erl</t>
  </si>
  <si>
    <t>MA</t>
  </si>
  <si>
    <t>geplante Tg/MA/Jahr</t>
  </si>
  <si>
    <t>erledigte Tg/MA/Jahr</t>
  </si>
  <si>
    <t>wirksame Tg/MA/Jahr</t>
  </si>
  <si>
    <t>Bedienen und Programmieren</t>
  </si>
  <si>
    <t>1</t>
  </si>
  <si>
    <t>Trainingsakademie</t>
  </si>
  <si>
    <t>5</t>
  </si>
  <si>
    <t>24/06/2002</t>
  </si>
  <si>
    <t>x</t>
  </si>
  <si>
    <t>Meßsoftwear Calypso Schulung</t>
  </si>
  <si>
    <t>21/10/2002</t>
  </si>
  <si>
    <t>Lohn und Gehalt</t>
  </si>
  <si>
    <t>Handwerkskammer</t>
  </si>
  <si>
    <t>11/2002</t>
  </si>
  <si>
    <t>QM-Implementierung</t>
  </si>
  <si>
    <t>3</t>
  </si>
  <si>
    <t>QM-Berater</t>
  </si>
  <si>
    <t>17/11/04</t>
  </si>
  <si>
    <t>01/2005</t>
  </si>
  <si>
    <t>Arbeitssicherheit - U3M</t>
  </si>
  <si>
    <t>SMBG</t>
  </si>
  <si>
    <t>2</t>
  </si>
  <si>
    <t>1/12/2004</t>
  </si>
  <si>
    <t>12/2004</t>
  </si>
  <si>
    <t>9</t>
  </si>
  <si>
    <t>CTX</t>
  </si>
  <si>
    <t>10</t>
  </si>
  <si>
    <t>10/2005</t>
  </si>
  <si>
    <t>Arbeitssicherheit - U4M</t>
  </si>
  <si>
    <t>1/12/2005</t>
  </si>
  <si>
    <t>KSM-Informationsveranstaltung</t>
  </si>
  <si>
    <t>Alle</t>
  </si>
  <si>
    <t>26</t>
  </si>
  <si>
    <t>07.032006</t>
  </si>
  <si>
    <t>QM-Trainer</t>
  </si>
  <si>
    <t>0,2</t>
  </si>
  <si>
    <t>05/2006</t>
  </si>
  <si>
    <t>QM-Einführung</t>
  </si>
  <si>
    <t>06/2006</t>
  </si>
  <si>
    <t>Steuerberater</t>
  </si>
  <si>
    <t>11/2006</t>
  </si>
  <si>
    <t>17/11/2006</t>
  </si>
  <si>
    <t>Sicherheits-Unterweisung</t>
  </si>
  <si>
    <t>ASI-Fachkraft</t>
  </si>
  <si>
    <t>1/2007</t>
  </si>
  <si>
    <t>Schulung Steuerung Turn-Plus</t>
  </si>
  <si>
    <t>04/2007</t>
  </si>
  <si>
    <t>Schulung Steuerung Turn-Plus C-Achse</t>
  </si>
  <si>
    <t>Schweißerprüfung</t>
  </si>
  <si>
    <t>Schweiß - Versuchsan.</t>
  </si>
  <si>
    <t>06/2007</t>
  </si>
  <si>
    <t>nein/ok</t>
  </si>
  <si>
    <t>Bedienen &amp; Programmieren Aufbauschulung</t>
  </si>
  <si>
    <t>08/2007</t>
  </si>
  <si>
    <t>11/2007</t>
  </si>
  <si>
    <t>17/11/07</t>
  </si>
  <si>
    <t>Prüfmittelmanagement</t>
  </si>
  <si>
    <t>12/2007</t>
  </si>
  <si>
    <t>15/05/08</t>
  </si>
  <si>
    <t>WAWI-System</t>
  </si>
  <si>
    <t>Job-Dispo</t>
  </si>
  <si>
    <t>1/2008</t>
  </si>
  <si>
    <t>Qualitätspolitik</t>
  </si>
  <si>
    <t>0,1</t>
  </si>
  <si>
    <t>05/2008</t>
  </si>
  <si>
    <t>KMS Neu</t>
  </si>
  <si>
    <t>08/10/08</t>
  </si>
  <si>
    <t>19/06/08</t>
  </si>
  <si>
    <t>06/2008</t>
  </si>
  <si>
    <t>08/2008</t>
  </si>
  <si>
    <t xml:space="preserve">ISCAR High Tech </t>
  </si>
  <si>
    <t>Iscar</t>
  </si>
  <si>
    <t>10/2008</t>
  </si>
  <si>
    <t>07/11/08</t>
  </si>
  <si>
    <t>05/05/09</t>
  </si>
  <si>
    <t>0,5</t>
  </si>
  <si>
    <t>30/07/09</t>
  </si>
  <si>
    <t>30/08/09</t>
  </si>
  <si>
    <t>Azubi Seminare</t>
  </si>
  <si>
    <t>Innung</t>
  </si>
  <si>
    <t>31/12/09</t>
  </si>
  <si>
    <t>Messebesuch</t>
  </si>
  <si>
    <t>Maschinenbaumessee</t>
  </si>
  <si>
    <t>09/2009</t>
  </si>
  <si>
    <t>Überbetriebliche Unterweisung HWK</t>
  </si>
  <si>
    <t>HWK</t>
  </si>
  <si>
    <t>20/01/10</t>
  </si>
  <si>
    <t>03/02/10</t>
  </si>
  <si>
    <t>11/01/10</t>
  </si>
  <si>
    <t>22/01/10</t>
  </si>
  <si>
    <t>01/2010</t>
  </si>
  <si>
    <t>23/04/10</t>
  </si>
  <si>
    <t>Prüfmittelmanagement (Messuhren)</t>
  </si>
  <si>
    <t>06/2011</t>
  </si>
  <si>
    <t>31/03/11</t>
  </si>
  <si>
    <t>CNC Fachkraft (HWK)</t>
  </si>
  <si>
    <t>04/2011</t>
  </si>
  <si>
    <t>28/03/11</t>
  </si>
  <si>
    <t>diverse Messen</t>
  </si>
  <si>
    <t>31/12/11</t>
  </si>
  <si>
    <t>CAD</t>
  </si>
  <si>
    <t>KMS</t>
  </si>
  <si>
    <t>CAD/CAM Aufbau</t>
  </si>
  <si>
    <t>Schleifmaschine</t>
  </si>
  <si>
    <t>DMU</t>
  </si>
  <si>
    <t>1,5</t>
  </si>
  <si>
    <t>KMS Aufbau</t>
  </si>
  <si>
    <t>Arbeitssicherheit</t>
  </si>
  <si>
    <t>23.01.14</t>
  </si>
  <si>
    <t xml:space="preserve">AUKUM 1 </t>
  </si>
  <si>
    <t>4</t>
  </si>
  <si>
    <t>AUKUM 2</t>
  </si>
  <si>
    <t>Messebesuche</t>
  </si>
  <si>
    <t>R200</t>
  </si>
  <si>
    <t>13</t>
  </si>
  <si>
    <t>Software</t>
  </si>
  <si>
    <t>30.06.14</t>
  </si>
  <si>
    <t>30.6.14</t>
  </si>
  <si>
    <t xml:space="preserve">Bediener, Steuerung </t>
  </si>
  <si>
    <t>1.06.14</t>
  </si>
  <si>
    <t>7.6.14</t>
  </si>
  <si>
    <t>5.5.2014</t>
  </si>
  <si>
    <t>10.5.14</t>
  </si>
  <si>
    <t>Servicekatalog</t>
  </si>
  <si>
    <t>Serviceberater</t>
  </si>
  <si>
    <t>yyy</t>
  </si>
  <si>
    <t>zzz</t>
  </si>
  <si>
    <t>Freigabe:</t>
  </si>
  <si>
    <t>Weiterbildungsbericht</t>
  </si>
  <si>
    <t>interne und externe Weiterbildungsmassnahmen, Training, Seminare, Workshops und Messebesuche</t>
  </si>
  <si>
    <t>Zeilenbeschriftungen</t>
  </si>
  <si>
    <t>Summe von geplante Tg/MA/Jahr</t>
  </si>
  <si>
    <t>Summe von erledigte Tg/MA/Jahr</t>
  </si>
  <si>
    <t>Summe von wirksame Tg/MA/Jahr</t>
  </si>
  <si>
    <t>Gesamtergebnis</t>
  </si>
  <si>
    <t>Anhang - Weitere Kompetenzbeispiele</t>
  </si>
  <si>
    <t>Entwurf</t>
  </si>
  <si>
    <t>Service Disziplinen</t>
  </si>
  <si>
    <t>Maschinenbautechnik</t>
  </si>
  <si>
    <t>Medizintechnik</t>
  </si>
  <si>
    <t>Facilitymanagement</t>
  </si>
  <si>
    <t>Instandhaltung/Maintenance</t>
  </si>
  <si>
    <t>Betriebswirtschaft</t>
  </si>
  <si>
    <t>Branchen know how Lieferant/Kunde</t>
  </si>
  <si>
    <t>Handwerkliche Fertigkeiten</t>
  </si>
  <si>
    <t>Problemlösungsmanagement</t>
  </si>
  <si>
    <t>EDV-Unterstützung</t>
  </si>
  <si>
    <t>Prozessmanagement</t>
  </si>
  <si>
    <t>Arbeitssicherheit &amp; Umweltmanagement</t>
  </si>
  <si>
    <t>Operativ orientiert</t>
  </si>
  <si>
    <t>Applikation &amp; Anwendung</t>
  </si>
  <si>
    <t>Planend orientiert (Standards)</t>
  </si>
  <si>
    <t>Information &amp; Beratung</t>
  </si>
  <si>
    <t>Wissenschaftlich orientiert</t>
  </si>
  <si>
    <t>Selbstorganisation</t>
  </si>
  <si>
    <t>Lösungs-/Leistungsorientierung</t>
  </si>
  <si>
    <t>Kommunikationsfähigkeit</t>
  </si>
  <si>
    <t>Sprachen</t>
  </si>
  <si>
    <t>Teamfähigkeit</t>
  </si>
  <si>
    <t>Multikulturell</t>
  </si>
  <si>
    <t>Reisebereitschaft</t>
  </si>
  <si>
    <t>Verhandlungsfähigkeit</t>
  </si>
  <si>
    <t>Entscheidungsfähigkeit</t>
  </si>
  <si>
    <t>Führung</t>
  </si>
  <si>
    <t>Typische, allgemein bekannte Beispiele</t>
  </si>
  <si>
    <t>Field Services</t>
  </si>
  <si>
    <t>+++</t>
  </si>
  <si>
    <t>+</t>
  </si>
  <si>
    <t>++</t>
  </si>
  <si>
    <t>Servicetechniker im Außendienst; Montage, ADAC-Vor Ort Kundendienst, Servicetechniker Werkstatt</t>
  </si>
  <si>
    <t>Education Services</t>
  </si>
  <si>
    <t>Trainer, Distance Learning, Blended Learning</t>
  </si>
  <si>
    <t>Support Services</t>
  </si>
  <si>
    <t>Hotline, Helpdesk,</t>
  </si>
  <si>
    <t>Managed-&amp; Outsourcing Services</t>
  </si>
  <si>
    <t>Call Center, IT-Help-Desk</t>
  </si>
  <si>
    <t>Professional Services</t>
  </si>
  <si>
    <t>Applikation, Projektmanagement, Entwicklungsdienstleister, Ingenieursdienstleistungen</t>
  </si>
  <si>
    <t>Consulting Services</t>
  </si>
  <si>
    <t>SAP-Berater,</t>
  </si>
  <si>
    <t xml:space="preserve">je drei </t>
  </si>
  <si>
    <t>Maschinenelemente</t>
  </si>
  <si>
    <t xml:space="preserve">typische </t>
  </si>
  <si>
    <t>Werkstofftechnik</t>
  </si>
  <si>
    <t>Stichworte:</t>
  </si>
  <si>
    <t>Fluidtechnik</t>
  </si>
  <si>
    <t>Bauelemente</t>
  </si>
  <si>
    <t>Office Software</t>
  </si>
  <si>
    <t>Ergebnisorientierung</t>
  </si>
  <si>
    <t>Energie-&amp; Antriebstechnik</t>
  </si>
  <si>
    <t>Anwendnungs Software</t>
  </si>
  <si>
    <t>Effektivität</t>
  </si>
  <si>
    <t>Nachrichtentechnik &amp; Elektronik</t>
  </si>
  <si>
    <t>Spezial Software</t>
  </si>
  <si>
    <t>Effizienz</t>
  </si>
  <si>
    <t>Elektronische Datenverarbeitung</t>
  </si>
  <si>
    <t>Telekommunikation</t>
  </si>
  <si>
    <t>Multi-Media Anwendungen</t>
  </si>
  <si>
    <t>Medizinische Geräte</t>
  </si>
  <si>
    <t>Neue Aufgaben</t>
  </si>
  <si>
    <t>Englisch</t>
  </si>
  <si>
    <t>Krankenhaustechnik</t>
  </si>
  <si>
    <t>Spanisch</t>
  </si>
  <si>
    <t>Bildgebende Diagnostik</t>
  </si>
  <si>
    <t>Risikomanagement</t>
  </si>
  <si>
    <t>Französisch</t>
  </si>
  <si>
    <t>technisches</t>
  </si>
  <si>
    <t xml:space="preserve">Einfühlungsvermögen   </t>
  </si>
  <si>
    <t>kaufmännisches</t>
  </si>
  <si>
    <t>Rollenverständins</t>
  </si>
  <si>
    <t>infrastrukturelles</t>
  </si>
  <si>
    <t>Flexibilität</t>
  </si>
  <si>
    <t>Inspektion, Wartung</t>
  </si>
  <si>
    <t>Sicherheit</t>
  </si>
  <si>
    <t>Instandsetzung, Reparatur</t>
  </si>
  <si>
    <t>Ressourcen schonend</t>
  </si>
  <si>
    <t>Verbesserung</t>
  </si>
  <si>
    <t>nachhaltig</t>
  </si>
  <si>
    <t>Erreichbarkeit</t>
  </si>
  <si>
    <t xml:space="preserve">Internationale Ausrichtung    </t>
  </si>
  <si>
    <t>Funktion</t>
  </si>
  <si>
    <t>Interesse</t>
  </si>
  <si>
    <t>Verfügbarkeit</t>
  </si>
  <si>
    <t>Toleranz</t>
  </si>
  <si>
    <t>Technische</t>
  </si>
  <si>
    <t xml:space="preserve">Automatisierte </t>
  </si>
  <si>
    <t>Führerschein</t>
  </si>
  <si>
    <t>Systematisch</t>
  </si>
  <si>
    <t>Anforderungsermittlung</t>
  </si>
  <si>
    <t>Analytisch</t>
  </si>
  <si>
    <t>Überzeugungskraft</t>
  </si>
  <si>
    <t>Ganzheitlich</t>
  </si>
  <si>
    <t>Kompromissbereitschaft</t>
  </si>
  <si>
    <t>Investitionsgüter</t>
  </si>
  <si>
    <t>Lücken schließen</t>
  </si>
  <si>
    <t>Handlungsbedarf</t>
  </si>
  <si>
    <t>Konsumgüter</t>
  </si>
  <si>
    <t>Alternativen aufzeigen</t>
  </si>
  <si>
    <t>Alternativen</t>
  </si>
  <si>
    <t>Dienstleistung</t>
  </si>
  <si>
    <t>Bewertungskriterien</t>
  </si>
  <si>
    <t>Urteilsvermögen</t>
  </si>
  <si>
    <t>Auffassungsgabe</t>
  </si>
  <si>
    <t>Forschung</t>
  </si>
  <si>
    <t>Motivation</t>
  </si>
  <si>
    <t>Geschicklichkeit</t>
  </si>
  <si>
    <t>Veröffentlichungen</t>
  </si>
  <si>
    <t>Vorbild</t>
  </si>
  <si>
    <t>Routine</t>
  </si>
  <si>
    <t>Lehre</t>
  </si>
  <si>
    <t>Durchsetzungsvermögen</t>
  </si>
  <si>
    <t>Versionenhistorie</t>
  </si>
  <si>
    <t>Version</t>
  </si>
  <si>
    <t>Autor</t>
  </si>
  <si>
    <t>Änderung</t>
  </si>
  <si>
    <t>01</t>
  </si>
  <si>
    <t>TP</t>
  </si>
  <si>
    <t>Erste Version mit Veröffentlichung</t>
  </si>
  <si>
    <t>Creative Commons Lizenz</t>
  </si>
  <si>
    <t>http://de.creativecommons.org/</t>
  </si>
  <si>
    <t>https://de.wikipedia.org/wiki/Creative_Commons</t>
  </si>
  <si>
    <t>Der AFSMI German Chapter e.V. veröffentlicht diese Datei mit 8 Tabellen unter einer CC Creative Commons Lizenz mit den folgenden Eigenschaften.</t>
  </si>
  <si>
    <t>Namensnennung (by)</t>
  </si>
  <si>
    <t>Weitergabe unter gleichen Bedingungen (sa)</t>
  </si>
  <si>
    <t xml:space="preserve">Übersetzungen, insbesondere ins Englische, Französiche, Spanische, Italienische und Niederländische sind nicht eingeschlossen. 
CC-Hinweis in den Tabellen und Print-Outs können nicht verändert werden. </t>
  </si>
  <si>
    <t>Der Rest kann inklusive dem AFSMI-Logo und der Datei- und Tabellenbezeichnung bearbeitet werden.</t>
  </si>
  <si>
    <t>kann kommerziell genutzt werden</t>
  </si>
  <si>
    <t xml:space="preserve">Zusätzlich bitten wir Anwender uns Feed Back, Anmerkungen bzw. Verbesserungsvorschläge in der Vorlage rot gekennzeichnet an t.post@afsmi.de zuzusenden. </t>
  </si>
  <si>
    <t>02</t>
  </si>
  <si>
    <t>Komprimiert auf &lt; 1MB</t>
  </si>
  <si>
    <t>Voraussetzungen, Bedingungen:</t>
  </si>
  <si>
    <t>Ideelle, aber auch materielle Unterstützungen sind willkommen. Die Mitarbeit bei Lehrbüchern ist erwünscht.</t>
  </si>
  <si>
    <t>- Mit einer international praktizierten, möglichst standardisierten, Terminologie. (Ein Glossar für das industrielle Lösungs- und Servicegeschäft ist in Arbeit)</t>
  </si>
  <si>
    <t>Diese EXCEL-Vorlage hilft bei kleinen und mittleren Unternehmen, insbesondere im Bereich industrieller Lösungs- bzw. Serviceanbieter die die Kompetenzentwicklung der Mitarbeiter und Partner mittelfristig transparent machen und verbessern wollen. Die vorgestellte Lösung ist 100%ig kompatibel mit Anforderungen des modernen Servicemanagements und erfüllt gleichzeitig die Anforderungen des Qualitätsmanagements nach ISO 9001.</t>
  </si>
  <si>
    <t>Diese Vorlage ist Teil eines AFSMI-Pilotprojektes, um eine systematische und integrierte Methodensammlung für das industrielle Lösungs- bzw. Servicegeschäft zu entwickeln. Folgende Anforderungen werden damit verfolgt:</t>
  </si>
  <si>
    <t>MS-Office Grundkenntnisse und EXCEL-Kenntnisse (inkl Pivot) sind Voraussetzungen. Der AFSMI übernimmt keinen Support für MS-Office Benutzung.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</si>
</sst>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6"/>
      <color rgb="FF4F81BD"/>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u/>
      <sz val="8"/>
      <color theme="10"/>
      <name val="Calibri"/>
      <family val="2"/>
      <scheme val="minor"/>
    </font>
    <font>
      <b/>
      <sz val="14"/>
      <color rgb="FFFF0000"/>
      <name val="Calibri"/>
      <family val="2"/>
      <scheme val="minor"/>
    </font>
    <font>
      <b/>
      <sz val="18"/>
      <color theme="1"/>
      <name val="Calibri"/>
      <family val="2"/>
      <scheme val="minor"/>
    </font>
    <font>
      <sz val="8"/>
      <name val="Arial"/>
      <family val="2"/>
    </font>
    <font>
      <b/>
      <sz val="12"/>
      <color rgb="FFFF0000"/>
      <name val="Calibri"/>
      <family val="2"/>
      <scheme val="minor"/>
    </font>
    <font>
      <b/>
      <sz val="12"/>
      <color rgb="FF4F81BD"/>
      <name val="Calibri"/>
      <family val="2"/>
      <scheme val="minor"/>
    </font>
    <font>
      <b/>
      <sz val="12"/>
      <color theme="1"/>
      <name val="Verdana"/>
      <family val="2"/>
    </font>
    <font>
      <sz val="10"/>
      <color theme="1"/>
      <name val="Verdana"/>
      <family val="2"/>
    </font>
    <font>
      <sz val="8"/>
      <name val="Verdana"/>
      <family val="2"/>
    </font>
    <font>
      <sz val="10"/>
      <color rgb="FFFF0000"/>
      <name val="Calibri"/>
      <family val="2"/>
      <scheme val="minor"/>
    </font>
    <font>
      <b/>
      <sz val="12"/>
      <color theme="1"/>
      <name val="Calibri"/>
      <family val="2"/>
      <scheme val="minor"/>
    </font>
    <font>
      <b/>
      <sz val="10"/>
      <color theme="1"/>
      <name val="Verdana"/>
      <family val="2"/>
    </font>
    <font>
      <b/>
      <sz val="9"/>
      <name val="Verdana"/>
      <family val="2"/>
    </font>
    <font>
      <b/>
      <sz val="9"/>
      <color theme="1"/>
      <name val="Verdana"/>
      <family val="2"/>
    </font>
    <font>
      <sz val="9"/>
      <color theme="1"/>
      <name val="Calibri"/>
      <family val="2"/>
      <scheme val="minor"/>
    </font>
    <font>
      <b/>
      <sz val="11"/>
      <color theme="1"/>
      <name val="Verdana"/>
      <family val="2"/>
    </font>
    <font>
      <sz val="11"/>
      <name val="Verdana"/>
      <family val="2"/>
    </font>
    <font>
      <sz val="8"/>
      <color theme="1"/>
      <name val="Calibri"/>
      <family val="2"/>
      <scheme val="minor"/>
    </font>
    <font>
      <i/>
      <sz val="10"/>
      <color theme="1"/>
      <name val="Calibri"/>
      <family val="2"/>
      <scheme val="minor"/>
    </font>
    <font>
      <sz val="10"/>
      <name val="Arial"/>
      <family val="2"/>
    </font>
    <font>
      <sz val="9"/>
      <name val="Arial Narrow"/>
      <family val="2"/>
    </font>
    <font>
      <b/>
      <sz val="9"/>
      <name val="Arial Narrow"/>
      <family val="2"/>
    </font>
    <font>
      <sz val="8"/>
      <name val="Arial Narrow"/>
      <family val="2"/>
    </font>
    <font>
      <i/>
      <sz val="8"/>
      <name val="Arial Narrow"/>
      <family val="2"/>
    </font>
    <font>
      <b/>
      <sz val="8"/>
      <name val="Arial Narrow"/>
      <family val="2"/>
    </font>
    <font>
      <b/>
      <sz val="9"/>
      <color indexed="81"/>
      <name val="Tahoma"/>
      <family val="2"/>
    </font>
    <font>
      <sz val="18"/>
      <name val="Arial Rounded MT Bold"/>
      <family val="2"/>
    </font>
    <font>
      <sz val="14"/>
      <name val="Arial Narrow"/>
      <family val="2"/>
    </font>
    <font>
      <b/>
      <sz val="9"/>
      <color theme="1"/>
      <name val="Calibri"/>
      <family val="2"/>
      <scheme val="minor"/>
    </font>
    <font>
      <sz val="9"/>
      <color theme="1"/>
      <name val="Verdana"/>
      <family val="2"/>
    </font>
    <font>
      <sz val="9"/>
      <name val="Verdana"/>
      <family val="2"/>
    </font>
    <font>
      <sz val="9"/>
      <name val="Arial"/>
      <family val="2"/>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62">
    <xf numFmtId="0" fontId="0" fillId="0" borderId="0" xfId="0"/>
    <xf numFmtId="0" fontId="3" fillId="0" borderId="0" xfId="0" applyFont="1" applyAlignment="1">
      <alignment vertical="center"/>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quotePrefix="1" applyAlignment="1">
      <alignment vertical="top" wrapText="1"/>
    </xf>
    <xf numFmtId="0" fontId="4" fillId="0" borderId="0" xfId="2" applyAlignment="1">
      <alignment vertical="top" wrapText="1"/>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7" fillId="0" borderId="0" xfId="2" applyFont="1" applyAlignment="1">
      <alignment horizontal="right" vertical="top"/>
    </xf>
    <xf numFmtId="0" fontId="8" fillId="0" borderId="0" xfId="0" applyFont="1" applyAlignment="1">
      <alignment vertical="top"/>
    </xf>
    <xf numFmtId="0" fontId="10" fillId="0" borderId="0" xfId="0" applyFont="1"/>
    <xf numFmtId="0" fontId="11"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top"/>
    </xf>
    <xf numFmtId="0" fontId="15" fillId="0" borderId="0" xfId="0" applyFont="1"/>
    <xf numFmtId="0" fontId="16" fillId="0" borderId="0" xfId="0" applyFont="1" applyAlignment="1">
      <alignment vertical="top"/>
    </xf>
    <xf numFmtId="0" fontId="17" fillId="0" borderId="0" xfId="0" applyFont="1" applyAlignment="1">
      <alignment horizontal="right" vertical="top"/>
    </xf>
    <xf numFmtId="0" fontId="19" fillId="2" borderId="0" xfId="0" applyFont="1" applyFill="1" applyAlignment="1">
      <alignment horizontal="right" vertical="center"/>
    </xf>
    <xf numFmtId="0" fontId="20" fillId="2" borderId="0" xfId="0" applyFont="1" applyFill="1" applyAlignment="1">
      <alignment horizontal="center" vertical="center"/>
    </xf>
    <xf numFmtId="9" fontId="20" fillId="0" borderId="0" xfId="1" applyFont="1" applyFill="1" applyAlignment="1">
      <alignment horizontal="center" vertical="center"/>
    </xf>
    <xf numFmtId="0" fontId="21" fillId="3" borderId="0" xfId="0" applyFont="1" applyFill="1" applyAlignment="1">
      <alignment vertical="top"/>
    </xf>
    <xf numFmtId="0" fontId="19" fillId="3" borderId="0" xfId="0" applyFont="1" applyFill="1" applyAlignment="1">
      <alignment horizontal="center" vertical="center"/>
    </xf>
    <xf numFmtId="0" fontId="20" fillId="0" borderId="0" xfId="0" applyFont="1" applyAlignment="1">
      <alignment horizontal="right" vertical="center"/>
    </xf>
    <xf numFmtId="0" fontId="22" fillId="5" borderId="2" xfId="0" applyFont="1" applyFill="1" applyBorder="1" applyAlignment="1">
      <alignment vertical="top"/>
    </xf>
    <xf numFmtId="0" fontId="22" fillId="5" borderId="3" xfId="0" applyFont="1" applyFill="1" applyBorder="1" applyAlignment="1">
      <alignment vertical="top"/>
    </xf>
    <xf numFmtId="0" fontId="22" fillId="6" borderId="4" xfId="0" applyFont="1" applyFill="1" applyBorder="1" applyAlignment="1">
      <alignment horizontal="center" textRotation="90"/>
    </xf>
    <xf numFmtId="0" fontId="22" fillId="6" borderId="3" xfId="0" applyFont="1" applyFill="1" applyBorder="1" applyAlignment="1">
      <alignment vertical="top"/>
    </xf>
    <xf numFmtId="0" fontId="22" fillId="6" borderId="4" xfId="0" applyFont="1" applyFill="1" applyBorder="1" applyAlignment="1">
      <alignment vertical="top"/>
    </xf>
    <xf numFmtId="0" fontId="22" fillId="6" borderId="2" xfId="0" applyFont="1" applyFill="1" applyBorder="1" applyAlignment="1">
      <alignment vertical="top"/>
    </xf>
    <xf numFmtId="0" fontId="22" fillId="5" borderId="5" xfId="0" applyFont="1" applyFill="1" applyBorder="1" applyAlignment="1">
      <alignment horizontal="center" textRotation="90"/>
    </xf>
    <xf numFmtId="0" fontId="2" fillId="0" borderId="0" xfId="0" applyFont="1" applyBorder="1" applyAlignment="1">
      <alignment vertical="top"/>
    </xf>
    <xf numFmtId="0" fontId="5" fillId="0" borderId="0" xfId="0" applyFont="1" applyBorder="1" applyAlignment="1">
      <alignment horizontal="left" vertical="top" wrapText="1"/>
    </xf>
    <xf numFmtId="0" fontId="7" fillId="0" borderId="0" xfId="2" applyFont="1" applyAlignment="1">
      <alignment horizontal="right"/>
    </xf>
    <xf numFmtId="0" fontId="14" fillId="5" borderId="0" xfId="0" applyFont="1" applyFill="1" applyAlignment="1">
      <alignment vertical="top"/>
    </xf>
    <xf numFmtId="0" fontId="14" fillId="3" borderId="5" xfId="0" applyFont="1" applyFill="1" applyBorder="1" applyAlignment="1">
      <alignment vertical="center" wrapText="1"/>
    </xf>
    <xf numFmtId="0" fontId="18" fillId="0" borderId="32" xfId="0" applyFont="1" applyBorder="1" applyAlignment="1">
      <alignment horizontal="left" vertical="top" wrapText="1"/>
    </xf>
    <xf numFmtId="0" fontId="6" fillId="5" borderId="0" xfId="0" applyFont="1" applyFill="1" applyAlignment="1">
      <alignment vertical="top"/>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6" fillId="0" borderId="36" xfId="0" applyFont="1" applyBorder="1" applyAlignment="1">
      <alignment horizontal="left" vertical="top"/>
    </xf>
    <xf numFmtId="0" fontId="14" fillId="9" borderId="14" xfId="0" applyFont="1" applyFill="1" applyBorder="1" applyAlignment="1">
      <alignment horizontal="left" vertical="center"/>
    </xf>
    <xf numFmtId="0" fontId="5" fillId="0" borderId="33" xfId="0" applyFont="1" applyBorder="1" applyAlignment="1">
      <alignment horizontal="left" vertical="top"/>
    </xf>
    <xf numFmtId="0" fontId="24" fillId="10" borderId="20" xfId="0" applyFont="1" applyFill="1" applyBorder="1" applyAlignment="1">
      <alignment horizontal="left" vertical="top"/>
    </xf>
    <xf numFmtId="0" fontId="24" fillId="0" borderId="21" xfId="0" applyFont="1" applyBorder="1" applyAlignment="1">
      <alignment horizontal="left" vertical="top"/>
    </xf>
    <xf numFmtId="0" fontId="24" fillId="0" borderId="22" xfId="0" applyFont="1" applyBorder="1" applyAlignment="1">
      <alignment horizontal="left" vertical="top"/>
    </xf>
    <xf numFmtId="0" fontId="10" fillId="0" borderId="0" xfId="0" applyFont="1" applyBorder="1"/>
    <xf numFmtId="1" fontId="10" fillId="0" borderId="0" xfId="0" applyNumberFormat="1" applyFont="1" applyBorder="1" applyAlignment="1">
      <alignment horizontal="center" vertical="center"/>
    </xf>
    <xf numFmtId="0" fontId="6" fillId="5" borderId="0" xfId="0" applyFont="1" applyFill="1" applyBorder="1" applyAlignment="1">
      <alignment horizontal="left" vertical="top"/>
    </xf>
    <xf numFmtId="0" fontId="6" fillId="5" borderId="0" xfId="0" applyFont="1" applyFill="1" applyAlignment="1">
      <alignment horizontal="left" vertical="center"/>
    </xf>
    <xf numFmtId="0" fontId="6" fillId="5" borderId="0" xfId="0" applyFont="1" applyFill="1" applyAlignment="1">
      <alignment horizontal="left" vertical="top"/>
    </xf>
    <xf numFmtId="0" fontId="6" fillId="0" borderId="0" xfId="0" applyFont="1" applyAlignment="1">
      <alignment horizontal="left" vertical="top"/>
    </xf>
    <xf numFmtId="0" fontId="5" fillId="0" borderId="32" xfId="0" applyFont="1" applyBorder="1" applyAlignment="1">
      <alignment horizontal="left" vertical="top"/>
    </xf>
    <xf numFmtId="0" fontId="24" fillId="10" borderId="37" xfId="0" applyFont="1" applyFill="1" applyBorder="1" applyAlignment="1">
      <alignment horizontal="left" vertical="top"/>
    </xf>
    <xf numFmtId="0" fontId="24" fillId="0" borderId="36" xfId="0" applyFont="1" applyBorder="1" applyAlignment="1">
      <alignment horizontal="left" vertical="top"/>
    </xf>
    <xf numFmtId="0" fontId="24" fillId="0" borderId="38" xfId="0" applyFont="1" applyBorder="1" applyAlignment="1">
      <alignment horizontal="left" vertical="top"/>
    </xf>
    <xf numFmtId="9" fontId="10" fillId="0" borderId="0" xfId="1" applyFont="1" applyBorder="1" applyAlignment="1">
      <alignment horizontal="center" vertical="center"/>
    </xf>
    <xf numFmtId="0" fontId="6" fillId="0" borderId="0" xfId="0" applyFont="1" applyBorder="1" applyAlignment="1">
      <alignment horizontal="left" vertical="top"/>
    </xf>
    <xf numFmtId="0" fontId="25" fillId="0" borderId="0" xfId="0" applyFont="1" applyAlignment="1">
      <alignment horizontal="center" vertical="center"/>
    </xf>
    <xf numFmtId="0" fontId="6" fillId="0" borderId="33" xfId="0" applyFont="1" applyBorder="1" applyAlignment="1">
      <alignment horizontal="left" vertical="top"/>
    </xf>
    <xf numFmtId="0" fontId="6" fillId="0" borderId="32" xfId="0" applyFont="1" applyBorder="1" applyAlignment="1">
      <alignment horizontal="left" vertical="top"/>
    </xf>
    <xf numFmtId="0" fontId="24" fillId="0" borderId="37" xfId="0" applyFont="1" applyBorder="1" applyAlignment="1">
      <alignment horizontal="left" vertical="top"/>
    </xf>
    <xf numFmtId="0" fontId="24" fillId="10" borderId="36" xfId="0" applyFont="1" applyFill="1" applyBorder="1" applyAlignment="1">
      <alignment horizontal="center" vertical="top"/>
    </xf>
    <xf numFmtId="0" fontId="24" fillId="10" borderId="36" xfId="0" applyFont="1" applyFill="1" applyBorder="1" applyAlignment="1">
      <alignment horizontal="right" vertical="top"/>
    </xf>
    <xf numFmtId="0" fontId="24" fillId="10" borderId="38" xfId="0" applyFont="1" applyFill="1" applyBorder="1" applyAlignment="1">
      <alignment horizontal="right" vertical="top"/>
    </xf>
    <xf numFmtId="0" fontId="26" fillId="0" borderId="0" xfId="0" applyFont="1" applyBorder="1" applyAlignment="1">
      <alignment vertical="top"/>
    </xf>
    <xf numFmtId="0" fontId="24" fillId="10" borderId="0" xfId="0" applyFont="1" applyFill="1" applyBorder="1" applyAlignment="1">
      <alignment horizontal="center" vertical="top"/>
    </xf>
    <xf numFmtId="0" fontId="24" fillId="0" borderId="26" xfId="0" applyFont="1" applyBorder="1" applyAlignment="1">
      <alignment horizontal="left" vertical="top"/>
    </xf>
    <xf numFmtId="0" fontId="24" fillId="0" borderId="27" xfId="0" applyFont="1" applyBorder="1" applyAlignment="1">
      <alignment horizontal="left" vertical="top"/>
    </xf>
    <xf numFmtId="0" fontId="24" fillId="10" borderId="27" xfId="0" applyFont="1" applyFill="1" applyBorder="1" applyAlignment="1">
      <alignment horizontal="right" vertical="top"/>
    </xf>
    <xf numFmtId="0" fontId="24" fillId="0" borderId="28" xfId="0" applyFont="1" applyBorder="1" applyAlignment="1">
      <alignment horizontal="left" vertical="top"/>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27" fillId="0" borderId="0" xfId="0" applyFont="1" applyBorder="1"/>
    <xf numFmtId="0" fontId="27" fillId="0" borderId="0" xfId="0" applyFont="1" applyBorder="1" applyAlignment="1">
      <alignment horizontal="center"/>
    </xf>
    <xf numFmtId="2" fontId="27" fillId="0" borderId="0" xfId="0" applyNumberFormat="1" applyFont="1" applyBorder="1" applyAlignment="1">
      <alignment horizontal="center"/>
    </xf>
    <xf numFmtId="49" fontId="28" fillId="11" borderId="36" xfId="0" applyNumberFormat="1" applyFont="1" applyFill="1" applyBorder="1"/>
    <xf numFmtId="49" fontId="28" fillId="11" borderId="36" xfId="0" applyNumberFormat="1" applyFont="1" applyFill="1" applyBorder="1" applyAlignment="1">
      <alignment horizontal="center"/>
    </xf>
    <xf numFmtId="0" fontId="28" fillId="11" borderId="36" xfId="0" applyFont="1" applyFill="1" applyBorder="1" applyAlignment="1">
      <alignment horizontal="center"/>
    </xf>
    <xf numFmtId="0" fontId="28" fillId="11" borderId="33" xfId="0" applyFont="1" applyFill="1" applyBorder="1" applyAlignment="1">
      <alignment horizontal="center"/>
    </xf>
    <xf numFmtId="49" fontId="29" fillId="0" borderId="36" xfId="0" applyNumberFormat="1" applyFont="1" applyFill="1" applyBorder="1"/>
    <xf numFmtId="49" fontId="29" fillId="0" borderId="36" xfId="0" applyNumberFormat="1" applyFont="1" applyFill="1" applyBorder="1" applyAlignment="1">
      <alignment horizontal="center"/>
    </xf>
    <xf numFmtId="14" fontId="29" fillId="0" borderId="36" xfId="0" applyNumberFormat="1" applyFont="1" applyFill="1" applyBorder="1" applyAlignment="1">
      <alignment horizontal="center"/>
    </xf>
    <xf numFmtId="0" fontId="29" fillId="0" borderId="36" xfId="0" applyFont="1" applyFill="1" applyBorder="1" applyAlignment="1">
      <alignment horizontal="center"/>
    </xf>
    <xf numFmtId="49" fontId="29" fillId="12" borderId="36" xfId="0" applyNumberFormat="1" applyFont="1" applyFill="1" applyBorder="1" applyAlignment="1">
      <alignment horizontal="center"/>
    </xf>
    <xf numFmtId="0" fontId="29" fillId="12" borderId="36" xfId="0" applyFont="1" applyFill="1" applyBorder="1" applyAlignment="1">
      <alignment horizontal="center"/>
    </xf>
    <xf numFmtId="2" fontId="29" fillId="0" borderId="36" xfId="0" applyNumberFormat="1" applyFont="1" applyFill="1" applyBorder="1" applyAlignment="1">
      <alignment horizontal="center"/>
    </xf>
    <xf numFmtId="49" fontId="29" fillId="0" borderId="36" xfId="0" applyNumberFormat="1" applyFont="1" applyBorder="1"/>
    <xf numFmtId="49" fontId="29" fillId="0" borderId="36" xfId="0" applyNumberFormat="1" applyFont="1" applyBorder="1" applyAlignment="1">
      <alignment horizontal="center"/>
    </xf>
    <xf numFmtId="49" fontId="30" fillId="0" borderId="36" xfId="0" applyNumberFormat="1" applyFont="1" applyBorder="1" applyAlignment="1">
      <alignment horizontal="center"/>
    </xf>
    <xf numFmtId="49" fontId="31" fillId="0" borderId="36" xfId="0" applyNumberFormat="1" applyFont="1" applyBorder="1" applyAlignment="1">
      <alignment horizontal="center"/>
    </xf>
    <xf numFmtId="49" fontId="29" fillId="13" borderId="36" xfId="0" applyNumberFormat="1" applyFont="1" applyFill="1" applyBorder="1" applyAlignment="1">
      <alignment horizontal="center"/>
    </xf>
    <xf numFmtId="14" fontId="31" fillId="0" borderId="36" xfId="0" applyNumberFormat="1" applyFont="1" applyFill="1" applyBorder="1" applyAlignment="1">
      <alignment horizontal="center"/>
    </xf>
    <xf numFmtId="0" fontId="29" fillId="13" borderId="36" xfId="0" applyFont="1" applyFill="1" applyBorder="1" applyAlignment="1">
      <alignment horizontal="center"/>
    </xf>
    <xf numFmtId="164" fontId="29" fillId="0" borderId="36" xfId="0" applyNumberFormat="1" applyFont="1" applyBorder="1" applyAlignment="1">
      <alignment horizontal="center"/>
    </xf>
    <xf numFmtId="0" fontId="29" fillId="0" borderId="36" xfId="0" applyFont="1" applyFill="1" applyBorder="1"/>
    <xf numFmtId="164" fontId="29" fillId="0" borderId="36" xfId="0" applyNumberFormat="1" applyFont="1" applyFill="1" applyBorder="1" applyAlignment="1">
      <alignment horizontal="center"/>
    </xf>
    <xf numFmtId="1" fontId="29" fillId="12" borderId="36" xfId="0" applyNumberFormat="1" applyFont="1" applyFill="1" applyBorder="1" applyAlignment="1">
      <alignment horizontal="center"/>
    </xf>
    <xf numFmtId="1" fontId="29" fillId="0" borderId="36" xfId="0" applyNumberFormat="1" applyFont="1" applyBorder="1" applyAlignment="1">
      <alignment horizontal="center"/>
    </xf>
    <xf numFmtId="0" fontId="29" fillId="0" borderId="36" xfId="0" applyFont="1" applyBorder="1"/>
    <xf numFmtId="49" fontId="27" fillId="0" borderId="35" xfId="0" applyNumberFormat="1" applyFont="1" applyBorder="1"/>
    <xf numFmtId="49" fontId="27" fillId="0" borderId="35" xfId="0" applyNumberFormat="1" applyFont="1" applyBorder="1" applyAlignment="1">
      <alignment horizontal="center"/>
    </xf>
    <xf numFmtId="0" fontId="27" fillId="0" borderId="32" xfId="0" applyFont="1" applyBorder="1" applyAlignment="1">
      <alignment vertical="top"/>
    </xf>
    <xf numFmtId="164" fontId="27" fillId="0" borderId="32" xfId="0" applyNumberFormat="1" applyFont="1" applyBorder="1" applyAlignment="1">
      <alignment horizontal="left" vertical="top"/>
    </xf>
    <xf numFmtId="14" fontId="27" fillId="0" borderId="32" xfId="0" applyNumberFormat="1" applyFont="1" applyBorder="1" applyAlignment="1">
      <alignment horizontal="center" vertical="top"/>
    </xf>
    <xf numFmtId="164" fontId="27" fillId="0" borderId="32" xfId="0" applyNumberFormat="1" applyFont="1" applyBorder="1" applyAlignment="1">
      <alignment horizontal="center" vertical="top"/>
    </xf>
    <xf numFmtId="49" fontId="27" fillId="0" borderId="32" xfId="0" applyNumberFormat="1" applyFont="1" applyBorder="1" applyAlignment="1">
      <alignment horizontal="center"/>
    </xf>
    <xf numFmtId="0" fontId="27" fillId="0" borderId="32" xfId="0" applyFont="1" applyBorder="1" applyAlignment="1">
      <alignment horizontal="center"/>
    </xf>
    <xf numFmtId="0" fontId="34" fillId="0" borderId="0" xfId="0" applyFont="1" applyBorder="1"/>
    <xf numFmtId="0" fontId="0" fillId="0" borderId="0" xfId="0" applyAlignment="1">
      <alignment horizontal="left"/>
    </xf>
    <xf numFmtId="0" fontId="0" fillId="0" borderId="0" xfId="0" applyNumberFormat="1"/>
    <xf numFmtId="0" fontId="0" fillId="0" borderId="0" xfId="0" pivotButton="1"/>
    <xf numFmtId="0" fontId="6" fillId="0" borderId="0" xfId="0" applyFont="1" applyAlignment="1">
      <alignment horizontal="right" vertical="top"/>
    </xf>
    <xf numFmtId="0" fontId="5" fillId="0" borderId="2" xfId="0" applyFont="1" applyBorder="1" applyAlignment="1">
      <alignment vertical="top"/>
    </xf>
    <xf numFmtId="0" fontId="5" fillId="0" borderId="3" xfId="0" applyFont="1" applyBorder="1" applyAlignment="1">
      <alignment vertical="top"/>
    </xf>
    <xf numFmtId="0" fontId="35" fillId="0" borderId="4" xfId="0" applyFont="1" applyBorder="1" applyAlignment="1">
      <alignment horizontal="right" vertical="top"/>
    </xf>
    <xf numFmtId="0" fontId="5" fillId="0" borderId="3" xfId="0" applyFont="1" applyBorder="1" applyAlignment="1">
      <alignment horizontal="right" vertical="top"/>
    </xf>
    <xf numFmtId="0" fontId="35" fillId="0" borderId="4" xfId="0" applyFont="1" applyBorder="1" applyAlignment="1">
      <alignment vertical="top"/>
    </xf>
    <xf numFmtId="0" fontId="5" fillId="0" borderId="33" xfId="0" applyFont="1" applyBorder="1" applyAlignment="1">
      <alignment wrapText="1"/>
    </xf>
    <xf numFmtId="0" fontId="6" fillId="10" borderId="20" xfId="0" applyFont="1" applyFill="1" applyBorder="1" applyAlignment="1">
      <alignment horizontal="center" textRotation="90"/>
    </xf>
    <xf numFmtId="0" fontId="6" fillId="10" borderId="21" xfId="0" applyFont="1" applyFill="1" applyBorder="1" applyAlignment="1">
      <alignment horizontal="center" textRotation="90"/>
    </xf>
    <xf numFmtId="0" fontId="6" fillId="8" borderId="21" xfId="0" applyFont="1" applyFill="1" applyBorder="1" applyAlignment="1">
      <alignment horizontal="center" textRotation="90"/>
    </xf>
    <xf numFmtId="0" fontId="6" fillId="10" borderId="40" xfId="0" applyFont="1" applyFill="1" applyBorder="1" applyAlignment="1">
      <alignment horizontal="center" textRotation="90"/>
    </xf>
    <xf numFmtId="0" fontId="6" fillId="8" borderId="20" xfId="0" applyFont="1" applyFill="1" applyBorder="1" applyAlignment="1">
      <alignment horizontal="center" textRotation="90"/>
    </xf>
    <xf numFmtId="0" fontId="6" fillId="10" borderId="21" xfId="0" applyFont="1" applyFill="1" applyBorder="1" applyAlignment="1">
      <alignment horizontal="right" textRotation="90"/>
    </xf>
    <xf numFmtId="0" fontId="6" fillId="10" borderId="23" xfId="0" applyFont="1" applyFill="1" applyBorder="1" applyAlignment="1">
      <alignment horizontal="center" textRotation="90"/>
    </xf>
    <xf numFmtId="0" fontId="6" fillId="10" borderId="22" xfId="0" applyFont="1" applyFill="1" applyBorder="1" applyAlignment="1">
      <alignment horizontal="center" textRotation="90"/>
    </xf>
    <xf numFmtId="0" fontId="5" fillId="0" borderId="32" xfId="0" applyFont="1" applyBorder="1" applyAlignment="1">
      <alignment wrapText="1"/>
    </xf>
    <xf numFmtId="0" fontId="6" fillId="10" borderId="33" xfId="0" applyFont="1" applyFill="1" applyBorder="1" applyAlignment="1">
      <alignment vertical="top" wrapText="1"/>
    </xf>
    <xf numFmtId="0" fontId="24" fillId="0" borderId="37" xfId="0" quotePrefix="1" applyFont="1" applyBorder="1" applyAlignment="1">
      <alignment horizontal="center" vertical="top"/>
    </xf>
    <xf numFmtId="0" fontId="24" fillId="0" borderId="36" xfId="0" quotePrefix="1" applyFont="1" applyBorder="1" applyAlignment="1">
      <alignment horizontal="center" vertical="top"/>
    </xf>
    <xf numFmtId="0" fontId="24" fillId="0" borderId="32" xfId="0" quotePrefix="1" applyFont="1" applyBorder="1" applyAlignment="1">
      <alignment horizontal="center" vertical="top"/>
    </xf>
    <xf numFmtId="0" fontId="24" fillId="0" borderId="36" xfId="0" quotePrefix="1" applyFont="1" applyBorder="1" applyAlignment="1">
      <alignment horizontal="right" vertical="top"/>
    </xf>
    <xf numFmtId="0" fontId="24" fillId="0" borderId="38" xfId="0" applyFont="1" applyBorder="1" applyAlignment="1">
      <alignment horizontal="center" vertical="top"/>
    </xf>
    <xf numFmtId="0" fontId="24" fillId="0" borderId="38" xfId="0" quotePrefix="1" applyFont="1" applyBorder="1" applyAlignment="1">
      <alignment horizontal="center" vertical="top"/>
    </xf>
    <xf numFmtId="0" fontId="24" fillId="0" borderId="26" xfId="0" quotePrefix="1" applyFont="1" applyBorder="1" applyAlignment="1">
      <alignment horizontal="center" vertical="top"/>
    </xf>
    <xf numFmtId="0" fontId="24" fillId="0" borderId="27" xfId="0" quotePrefix="1" applyFont="1" applyBorder="1" applyAlignment="1">
      <alignment horizontal="center" vertical="top"/>
    </xf>
    <xf numFmtId="0" fontId="24" fillId="0" borderId="41" xfId="0" quotePrefix="1" applyFont="1" applyBorder="1" applyAlignment="1">
      <alignment horizontal="center" vertical="top"/>
    </xf>
    <xf numFmtId="0" fontId="24" fillId="0" borderId="27" xfId="0" quotePrefix="1" applyFont="1" applyBorder="1" applyAlignment="1">
      <alignment horizontal="right" vertical="top"/>
    </xf>
    <xf numFmtId="0" fontId="24" fillId="0" borderId="28" xfId="0" quotePrefix="1" applyFont="1" applyBorder="1" applyAlignment="1">
      <alignment horizontal="center" vertical="top"/>
    </xf>
    <xf numFmtId="0" fontId="0" fillId="0" borderId="0" xfId="0" applyAlignment="1">
      <alignment horizontal="center"/>
    </xf>
    <xf numFmtId="0" fontId="2" fillId="10" borderId="0" xfId="0" applyFont="1" applyFill="1" applyAlignment="1">
      <alignment horizontal="center"/>
    </xf>
    <xf numFmtId="0" fontId="2" fillId="10" borderId="0" xfId="0" applyFont="1" applyFill="1"/>
    <xf numFmtId="0" fontId="0" fillId="0" borderId="0" xfId="0" quotePrefix="1" applyAlignment="1">
      <alignment horizontal="center"/>
    </xf>
    <xf numFmtId="14" fontId="0" fillId="0" borderId="0" xfId="0" applyNumberFormat="1" applyAlignment="1">
      <alignment horizontal="center"/>
    </xf>
    <xf numFmtId="0" fontId="3" fillId="0" borderId="0" xfId="0" applyFont="1" applyAlignment="1">
      <alignment vertical="center" wrapText="1"/>
    </xf>
    <xf numFmtId="0" fontId="8" fillId="0" borderId="0" xfId="0" applyFont="1" applyAlignment="1">
      <alignment vertical="top" wrapText="1"/>
    </xf>
    <xf numFmtId="0" fontId="12" fillId="0" borderId="0" xfId="0" applyFont="1" applyAlignment="1">
      <alignment vertical="top"/>
    </xf>
    <xf numFmtId="0" fontId="35" fillId="0" borderId="33" xfId="0" applyFont="1" applyBorder="1" applyAlignment="1">
      <alignment horizontal="left" vertical="top" wrapText="1"/>
    </xf>
    <xf numFmtId="0" fontId="21" fillId="10" borderId="20" xfId="0" applyFont="1" applyFill="1" applyBorder="1" applyAlignment="1">
      <alignment horizontal="left" vertical="top"/>
    </xf>
    <xf numFmtId="0" fontId="21" fillId="0" borderId="21" xfId="0" applyFont="1" applyBorder="1" applyAlignment="1">
      <alignment horizontal="left" vertical="top"/>
    </xf>
    <xf numFmtId="0" fontId="21" fillId="0" borderId="40" xfId="0" applyFont="1" applyBorder="1" applyAlignment="1">
      <alignment horizontal="left" vertical="top"/>
    </xf>
    <xf numFmtId="0" fontId="21" fillId="0" borderId="21" xfId="0" applyFont="1" applyBorder="1" applyAlignment="1">
      <alignment horizontal="right" vertical="top"/>
    </xf>
    <xf numFmtId="0" fontId="21" fillId="0" borderId="23" xfId="0" applyFont="1" applyBorder="1" applyAlignment="1">
      <alignment horizontal="left" vertical="top"/>
    </xf>
    <xf numFmtId="0" fontId="21" fillId="0" borderId="22" xfId="0" applyFont="1" applyBorder="1" applyAlignment="1">
      <alignment horizontal="left" vertical="top"/>
    </xf>
    <xf numFmtId="0" fontId="21" fillId="0" borderId="0" xfId="0" applyFont="1" applyAlignment="1">
      <alignment horizontal="left" vertical="top"/>
    </xf>
    <xf numFmtId="0" fontId="35" fillId="0" borderId="33" xfId="0" applyFont="1" applyBorder="1" applyAlignment="1">
      <alignment horizontal="left" vertical="top"/>
    </xf>
    <xf numFmtId="0" fontId="21" fillId="10" borderId="37" xfId="0" applyFont="1" applyFill="1" applyBorder="1" applyAlignment="1">
      <alignment horizontal="left" vertical="top"/>
    </xf>
    <xf numFmtId="0" fontId="21" fillId="0" borderId="36" xfId="0" applyFont="1" applyBorder="1" applyAlignment="1">
      <alignment horizontal="left" vertical="top"/>
    </xf>
    <xf numFmtId="0" fontId="21" fillId="0" borderId="32" xfId="0" applyFont="1" applyBorder="1" applyAlignment="1">
      <alignment horizontal="left" vertical="top"/>
    </xf>
    <xf numFmtId="0" fontId="21" fillId="0" borderId="36" xfId="0" applyFont="1" applyBorder="1" applyAlignment="1">
      <alignment horizontal="right" vertical="top"/>
    </xf>
    <xf numFmtId="0" fontId="21" fillId="0" borderId="33" xfId="0" applyFont="1" applyBorder="1" applyAlignment="1">
      <alignment horizontal="left" vertical="top"/>
    </xf>
    <xf numFmtId="0" fontId="21" fillId="0" borderId="38" xfId="0" applyFont="1" applyBorder="1" applyAlignment="1">
      <alignment horizontal="left" vertical="top"/>
    </xf>
    <xf numFmtId="0" fontId="21" fillId="0" borderId="37" xfId="0" applyFont="1" applyBorder="1" applyAlignment="1">
      <alignment horizontal="left" vertical="top"/>
    </xf>
    <xf numFmtId="0" fontId="21" fillId="10" borderId="36" xfId="0" applyFont="1" applyFill="1" applyBorder="1" applyAlignment="1">
      <alignment horizontal="left" vertical="top"/>
    </xf>
    <xf numFmtId="0" fontId="21" fillId="10" borderId="0" xfId="0" applyFont="1" applyFill="1" applyBorder="1" applyAlignment="1">
      <alignment horizontal="left" vertical="top"/>
    </xf>
    <xf numFmtId="0" fontId="21" fillId="10" borderId="36" xfId="0" applyFont="1" applyFill="1" applyBorder="1" applyAlignment="1">
      <alignment horizontal="center" vertical="top"/>
    </xf>
    <xf numFmtId="0" fontId="21" fillId="10" borderId="0" xfId="0" applyFont="1" applyFill="1" applyBorder="1" applyAlignment="1">
      <alignment horizontal="center" vertical="top"/>
    </xf>
    <xf numFmtId="0" fontId="21" fillId="0" borderId="36" xfId="0" applyFont="1" applyFill="1" applyBorder="1" applyAlignment="1">
      <alignment horizontal="center" vertical="top"/>
    </xf>
    <xf numFmtId="0" fontId="21" fillId="10" borderId="36" xfId="0" applyFont="1" applyFill="1" applyBorder="1" applyAlignment="1">
      <alignment horizontal="right" vertical="top"/>
    </xf>
    <xf numFmtId="0" fontId="21" fillId="10" borderId="33" xfId="0" applyFont="1" applyFill="1" applyBorder="1" applyAlignment="1">
      <alignment horizontal="right" vertical="top"/>
    </xf>
    <xf numFmtId="0" fontId="21" fillId="0" borderId="33" xfId="0" applyFont="1" applyBorder="1" applyAlignment="1">
      <alignment vertical="top"/>
    </xf>
    <xf numFmtId="0" fontId="21" fillId="0" borderId="0" xfId="0" applyFont="1" applyAlignment="1">
      <alignment vertical="top"/>
    </xf>
    <xf numFmtId="0" fontId="21" fillId="10" borderId="38" xfId="0" applyFont="1" applyFill="1" applyBorder="1" applyAlignment="1">
      <alignment horizontal="right" vertical="top"/>
    </xf>
    <xf numFmtId="0" fontId="21" fillId="0" borderId="26" xfId="0" applyFont="1" applyBorder="1" applyAlignment="1">
      <alignment horizontal="left" vertical="top"/>
    </xf>
    <xf numFmtId="0" fontId="21" fillId="0" borderId="27" xfId="0" applyFont="1" applyBorder="1" applyAlignment="1">
      <alignment horizontal="left" vertical="top"/>
    </xf>
    <xf numFmtId="0" fontId="21" fillId="10" borderId="28" xfId="0" applyFont="1" applyFill="1" applyBorder="1" applyAlignment="1">
      <alignment horizontal="right" vertical="top"/>
    </xf>
    <xf numFmtId="0" fontId="21" fillId="0" borderId="27" xfId="0" applyFont="1" applyBorder="1" applyAlignment="1">
      <alignment horizontal="right" vertical="top"/>
    </xf>
    <xf numFmtId="0" fontId="21" fillId="0" borderId="29" xfId="0" applyFont="1" applyBorder="1" applyAlignment="1">
      <alignment horizontal="left" vertical="top"/>
    </xf>
    <xf numFmtId="0" fontId="6" fillId="0" borderId="0" xfId="0" applyFont="1" applyAlignment="1">
      <alignment horizontal="center" vertical="top"/>
    </xf>
    <xf numFmtId="0" fontId="13" fillId="0" borderId="0" xfId="0" applyFont="1" applyAlignment="1">
      <alignment horizontal="center" vertical="center"/>
    </xf>
    <xf numFmtId="0" fontId="18" fillId="0" borderId="0" xfId="0" applyFont="1" applyAlignment="1">
      <alignment horizontal="center" vertical="center"/>
    </xf>
    <xf numFmtId="0" fontId="22" fillId="5" borderId="4" xfId="0" applyFont="1" applyFill="1" applyBorder="1" applyAlignment="1">
      <alignment horizontal="center" vertical="top"/>
    </xf>
    <xf numFmtId="0" fontId="5" fillId="0" borderId="0" xfId="0" applyFont="1" applyBorder="1" applyAlignment="1">
      <alignment horizontal="center" vertical="top" wrapText="1"/>
    </xf>
    <xf numFmtId="0" fontId="5" fillId="0" borderId="35" xfId="0" applyFont="1" applyBorder="1" applyAlignment="1">
      <alignment horizontal="center" vertical="top" wrapText="1"/>
    </xf>
    <xf numFmtId="0" fontId="5" fillId="0" borderId="32" xfId="0" applyFont="1" applyBorder="1" applyAlignment="1">
      <alignment horizontal="center" vertical="top"/>
    </xf>
    <xf numFmtId="0" fontId="6" fillId="0" borderId="32" xfId="0" applyFont="1" applyBorder="1" applyAlignment="1">
      <alignment horizontal="center" vertical="top"/>
    </xf>
    <xf numFmtId="0" fontId="20" fillId="0" borderId="32" xfId="0" applyFont="1" applyBorder="1" applyAlignment="1">
      <alignment horizontal="left" vertical="top" wrapText="1"/>
    </xf>
    <xf numFmtId="0" fontId="20" fillId="0" borderId="32" xfId="0" applyFont="1" applyBorder="1" applyAlignment="1">
      <alignment horizontal="center" vertical="top" wrapText="1"/>
    </xf>
    <xf numFmtId="0" fontId="20" fillId="0" borderId="33" xfId="0" applyFont="1" applyBorder="1" applyAlignment="1">
      <alignment vertical="top"/>
    </xf>
    <xf numFmtId="0" fontId="20" fillId="0" borderId="32" xfId="0" applyFont="1" applyBorder="1" applyAlignment="1">
      <alignment vertical="top"/>
    </xf>
    <xf numFmtId="0" fontId="21" fillId="5" borderId="0" xfId="0" applyFont="1" applyFill="1" applyAlignment="1">
      <alignment vertical="top"/>
    </xf>
    <xf numFmtId="0" fontId="36" fillId="8" borderId="31" xfId="0" applyFont="1" applyFill="1" applyBorder="1" applyAlignment="1">
      <alignment vertical="center" wrapText="1"/>
    </xf>
    <xf numFmtId="0" fontId="36" fillId="0" borderId="0" xfId="0" applyFont="1" applyAlignment="1">
      <alignment vertical="top"/>
    </xf>
    <xf numFmtId="0" fontId="20" fillId="5" borderId="6" xfId="0" applyFont="1" applyFill="1" applyBorder="1" applyAlignment="1">
      <alignment wrapText="1"/>
    </xf>
    <xf numFmtId="0" fontId="20" fillId="5" borderId="7" xfId="0" applyFont="1" applyFill="1" applyBorder="1" applyAlignment="1">
      <alignment wrapText="1"/>
    </xf>
    <xf numFmtId="0" fontId="20" fillId="5" borderId="8" xfId="0" applyFont="1" applyFill="1" applyBorder="1" applyAlignment="1">
      <alignment horizontal="center" wrapText="1"/>
    </xf>
    <xf numFmtId="0" fontId="20" fillId="6" borderId="8" xfId="0" applyFont="1" applyFill="1" applyBorder="1" applyAlignment="1">
      <alignment horizontal="center" textRotation="90"/>
    </xf>
    <xf numFmtId="0" fontId="20" fillId="4" borderId="9" xfId="0" applyFont="1" applyFill="1" applyBorder="1" applyAlignment="1">
      <alignment horizontal="center" textRotation="90"/>
    </xf>
    <xf numFmtId="0" fontId="20" fillId="4" borderId="10" xfId="0" applyFont="1" applyFill="1" applyBorder="1" applyAlignment="1">
      <alignment horizontal="center" textRotation="90"/>
    </xf>
    <xf numFmtId="0" fontId="20" fillId="7" borderId="11" xfId="0" applyFont="1" applyFill="1" applyBorder="1" applyAlignment="1">
      <alignment horizontal="center" textRotation="90"/>
    </xf>
    <xf numFmtId="0" fontId="20" fillId="7" borderId="12" xfId="0" applyFont="1" applyFill="1" applyBorder="1" applyAlignment="1">
      <alignment horizontal="center" textRotation="90"/>
    </xf>
    <xf numFmtId="0" fontId="20" fillId="4" borderId="13" xfId="0" applyFont="1" applyFill="1" applyBorder="1" applyAlignment="1">
      <alignment horizontal="center" textRotation="90"/>
    </xf>
    <xf numFmtId="0" fontId="20" fillId="4" borderId="11" xfId="0" applyFont="1" applyFill="1" applyBorder="1" applyAlignment="1">
      <alignment horizontal="center" textRotation="90"/>
    </xf>
    <xf numFmtId="0" fontId="20" fillId="4" borderId="12" xfId="0" applyFont="1" applyFill="1" applyBorder="1" applyAlignment="1">
      <alignment horizontal="center" textRotation="90"/>
    </xf>
    <xf numFmtId="0" fontId="20" fillId="5" borderId="14" xfId="0" applyFont="1" applyFill="1" applyBorder="1" applyAlignment="1">
      <alignment horizontal="center" textRotation="90"/>
    </xf>
    <xf numFmtId="0" fontId="35" fillId="0" borderId="0" xfId="0" applyFont="1" applyBorder="1" applyAlignment="1">
      <alignment wrapText="1"/>
    </xf>
    <xf numFmtId="0" fontId="20" fillId="4" borderId="17" xfId="0" applyFont="1" applyFill="1" applyBorder="1" applyAlignment="1">
      <alignment vertical="center" wrapText="1"/>
    </xf>
    <xf numFmtId="0" fontId="36" fillId="4" borderId="18" xfId="0" applyFont="1" applyFill="1" applyBorder="1" applyAlignment="1">
      <alignment vertical="center" wrapText="1"/>
    </xf>
    <xf numFmtId="0" fontId="36" fillId="4" borderId="18" xfId="0" applyFont="1" applyFill="1" applyBorder="1" applyAlignment="1">
      <alignment horizontal="center" vertical="center" wrapText="1"/>
    </xf>
    <xf numFmtId="0" fontId="36" fillId="4" borderId="19" xfId="0" applyFont="1" applyFill="1" applyBorder="1" applyAlignment="1">
      <alignment horizontal="center" vertical="center" wrapText="1"/>
    </xf>
    <xf numFmtId="0" fontId="36" fillId="0" borderId="20" xfId="0" quotePrefix="1" applyFont="1" applyBorder="1" applyAlignment="1">
      <alignment horizontal="center" vertical="center"/>
    </xf>
    <xf numFmtId="0" fontId="36" fillId="0" borderId="21" xfId="0" quotePrefix="1" applyFont="1" applyBorder="1" applyAlignment="1">
      <alignment horizontal="center" vertical="center"/>
    </xf>
    <xf numFmtId="0" fontId="36" fillId="0" borderId="22" xfId="0" quotePrefix="1" applyFont="1" applyBorder="1" applyAlignment="1">
      <alignment horizontal="center" vertical="center"/>
    </xf>
    <xf numFmtId="0" fontId="36" fillId="0" borderId="23" xfId="0" quotePrefix="1" applyFont="1" applyBorder="1" applyAlignment="1">
      <alignment horizontal="center" vertical="center"/>
    </xf>
    <xf numFmtId="0" fontId="37" fillId="4" borderId="24" xfId="0" applyFont="1" applyFill="1" applyBorder="1" applyAlignment="1">
      <alignment vertical="center"/>
    </xf>
    <xf numFmtId="1" fontId="37" fillId="0" borderId="25" xfId="0" applyNumberFormat="1" applyFont="1" applyBorder="1" applyAlignment="1">
      <alignment horizontal="center" vertical="center"/>
    </xf>
    <xf numFmtId="0" fontId="21" fillId="0" borderId="0" xfId="0" quotePrefix="1" applyFont="1" applyBorder="1" applyAlignment="1">
      <alignment horizontal="center" vertical="center"/>
    </xf>
    <xf numFmtId="0" fontId="21" fillId="0" borderId="0" xfId="0" applyFont="1" applyAlignment="1">
      <alignment vertical="center"/>
    </xf>
    <xf numFmtId="0" fontId="20" fillId="4" borderId="26" xfId="0" applyFont="1" applyFill="1" applyBorder="1" applyAlignment="1">
      <alignment vertical="center" wrapText="1"/>
    </xf>
    <xf numFmtId="0" fontId="36" fillId="4" borderId="27" xfId="0" applyFont="1" applyFill="1" applyBorder="1" applyAlignment="1">
      <alignment vertical="center" wrapText="1"/>
    </xf>
    <xf numFmtId="0" fontId="36" fillId="4" borderId="27" xfId="0" applyFont="1" applyFill="1" applyBorder="1" applyAlignment="1">
      <alignment horizontal="center" vertical="center" wrapText="1"/>
    </xf>
    <xf numFmtId="0" fontId="36" fillId="4" borderId="28" xfId="0" applyFont="1" applyFill="1" applyBorder="1" applyAlignment="1">
      <alignment horizontal="center" vertical="center" wrapText="1"/>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9" fontId="36" fillId="4" borderId="1" xfId="1" applyNumberFormat="1" applyFont="1" applyFill="1" applyBorder="1" applyAlignment="1">
      <alignment horizontal="right"/>
    </xf>
    <xf numFmtId="1" fontId="37" fillId="0" borderId="28" xfId="0" applyNumberFormat="1" applyFont="1" applyBorder="1" applyAlignment="1">
      <alignment horizontal="center" vertical="center"/>
    </xf>
    <xf numFmtId="0" fontId="21" fillId="5" borderId="0" xfId="0" applyFont="1" applyFill="1" applyAlignment="1">
      <alignment vertical="center"/>
    </xf>
    <xf numFmtId="0" fontId="20" fillId="4" borderId="20" xfId="0" applyFont="1" applyFill="1" applyBorder="1" applyAlignment="1">
      <alignment vertical="center" wrapText="1"/>
    </xf>
    <xf numFmtId="0" fontId="36" fillId="4" borderId="21" xfId="0" applyFont="1" applyFill="1" applyBorder="1" applyAlignment="1">
      <alignment vertical="center" wrapText="1"/>
    </xf>
    <xf numFmtId="0" fontId="36" fillId="4" borderId="21" xfId="0" applyFont="1" applyFill="1" applyBorder="1" applyAlignment="1">
      <alignment horizontal="center" vertical="center" wrapText="1"/>
    </xf>
    <xf numFmtId="0" fontId="36" fillId="4" borderId="22" xfId="0" applyFont="1" applyFill="1" applyBorder="1" applyAlignment="1">
      <alignment horizontal="center" vertical="center" wrapText="1"/>
    </xf>
    <xf numFmtId="0" fontId="21" fillId="5" borderId="0" xfId="0" quotePrefix="1" applyFont="1" applyFill="1" applyBorder="1" applyAlignment="1">
      <alignment horizontal="center" vertical="center"/>
    </xf>
    <xf numFmtId="0" fontId="20" fillId="5" borderId="1" xfId="0" applyFont="1" applyFill="1" applyBorder="1" applyAlignment="1">
      <alignment vertical="center" wrapText="1"/>
    </xf>
    <xf numFmtId="0" fontId="37" fillId="5" borderId="5" xfId="0" applyFont="1" applyFill="1" applyBorder="1" applyAlignment="1">
      <alignment vertical="center"/>
    </xf>
    <xf numFmtId="0" fontId="37" fillId="5" borderId="31" xfId="0" applyFont="1" applyFill="1" applyBorder="1" applyAlignment="1">
      <alignment vertical="center"/>
    </xf>
    <xf numFmtId="0" fontId="38" fillId="0" borderId="0" xfId="0" applyFont="1" applyAlignment="1">
      <alignment vertical="center"/>
    </xf>
    <xf numFmtId="0" fontId="38" fillId="5" borderId="0" xfId="0" applyFont="1" applyFill="1" applyAlignment="1">
      <alignment vertical="center"/>
    </xf>
    <xf numFmtId="0" fontId="37" fillId="5" borderId="14" xfId="0" applyFont="1" applyFill="1" applyBorder="1" applyAlignment="1">
      <alignment vertical="center"/>
    </xf>
    <xf numFmtId="9" fontId="18" fillId="4" borderId="1" xfId="1" applyNumberFormat="1" applyFont="1" applyFill="1" applyBorder="1" applyAlignment="1">
      <alignment horizontal="right"/>
    </xf>
    <xf numFmtId="0" fontId="10" fillId="0" borderId="0" xfId="0" applyFont="1" applyAlignment="1">
      <alignment horizontal="center"/>
    </xf>
    <xf numFmtId="1" fontId="23" fillId="0" borderId="0" xfId="0" applyNumberFormat="1" applyFont="1" applyAlignment="1">
      <alignment horizontal="center"/>
    </xf>
    <xf numFmtId="0" fontId="19" fillId="0" borderId="15" xfId="0" applyFont="1" applyFill="1" applyBorder="1" applyAlignment="1">
      <alignment horizontal="center" wrapText="1"/>
    </xf>
    <xf numFmtId="0" fontId="19" fillId="0" borderId="16" xfId="0" applyFont="1" applyFill="1" applyBorder="1" applyAlignment="1">
      <alignment horizontal="center" wrapText="1"/>
    </xf>
    <xf numFmtId="0" fontId="37" fillId="0" borderId="22" xfId="0" applyFont="1" applyBorder="1" applyAlignment="1">
      <alignment horizontal="center" vertical="center"/>
    </xf>
    <xf numFmtId="0" fontId="36" fillId="0" borderId="30" xfId="0" applyFont="1" applyBorder="1" applyAlignment="1">
      <alignment horizontal="center" vertical="center"/>
    </xf>
    <xf numFmtId="0" fontId="20" fillId="0" borderId="32" xfId="0" applyFont="1" applyBorder="1" applyAlignment="1">
      <alignment horizontal="center" vertical="top"/>
    </xf>
    <xf numFmtId="0" fontId="10" fillId="0" borderId="0" xfId="0" applyFont="1" applyBorder="1" applyAlignment="1">
      <alignment horizontal="center"/>
    </xf>
    <xf numFmtId="0" fontId="9" fillId="0" borderId="0" xfId="0" applyFont="1" applyAlignment="1">
      <alignment horizontal="left" vertical="top"/>
    </xf>
    <xf numFmtId="0" fontId="10" fillId="0" borderId="0" xfId="0" applyFont="1" applyAlignment="1">
      <alignment horizontal="left"/>
    </xf>
    <xf numFmtId="49" fontId="28" fillId="11" borderId="33" xfId="0" applyNumberFormat="1" applyFont="1" applyFill="1" applyBorder="1" applyAlignment="1"/>
    <xf numFmtId="49" fontId="28" fillId="11" borderId="39" xfId="0" applyNumberFormat="1" applyFont="1" applyFill="1" applyBorder="1" applyAlignment="1"/>
    <xf numFmtId="0" fontId="28" fillId="11" borderId="33" xfId="0" applyFont="1" applyFill="1" applyBorder="1" applyAlignment="1">
      <alignment horizontal="center"/>
    </xf>
    <xf numFmtId="0" fontId="28" fillId="0" borderId="39" xfId="0" applyFont="1" applyBorder="1" applyAlignment="1">
      <alignment horizontal="center"/>
    </xf>
    <xf numFmtId="0" fontId="33" fillId="0" borderId="0" xfId="0" applyFont="1" applyBorder="1" applyAlignment="1">
      <alignment horizontal="left" vertical="center" shrinkToFit="1"/>
    </xf>
    <xf numFmtId="0" fontId="33" fillId="0" borderId="0" xfId="0" applyFont="1" applyAlignment="1">
      <alignment horizontal="left" vertical="center"/>
    </xf>
  </cellXfs>
  <cellStyles count="3">
    <cellStyle name="Hyperlink" xfId="2" builtinId="8"/>
    <cellStyle name="Prozent" xfId="1" builtinId="5"/>
    <cellStyle name="Standard" xfId="0" builtinId="0"/>
  </cellStyles>
  <dxfs count="48">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[AFSMI Kompetenzentwicklung-02.xlsx]Weiterbildungsbericht!PivotTable5</c:name>
    <c:fmtId val="0"/>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manualLayout>
          <c:layoutTarget val="inner"/>
          <c:xMode val="edge"/>
          <c:yMode val="edge"/>
          <c:x val="4.2090172061825602E-2"/>
          <c:y val="6.3838857352133307E-2"/>
          <c:w val="0.89182082239720029"/>
          <c:h val="0.64917162098923686"/>
        </c:manualLayout>
      </c:layout>
      <c:barChart>
        <c:barDir val="col"/>
        <c:grouping val="clustered"/>
        <c:varyColors val="0"/>
        <c:ser>
          <c:idx val="0"/>
          <c:order val="0"/>
          <c:tx>
            <c:strRef>
              <c:f>Weiterbildungsbericht!$B$8</c:f>
              <c:strCache>
                <c:ptCount val="1"/>
                <c:pt idx="0">
                  <c:v>Summe von geplante Tg/MA/Jahr</c:v>
                </c:pt>
              </c:strCache>
            </c:strRef>
          </c:tx>
          <c:invertIfNegative val="0"/>
          <c:cat>
            <c:strRef>
              <c:f>Weiterbildungsbericht!$A$9:$A$22</c:f>
              <c:strCache>
                <c:ptCount val="13"/>
                <c:pt idx="0">
                  <c:v>2002</c:v>
                </c:pt>
                <c:pt idx="1">
                  <c:v>2004</c:v>
                </c:pt>
                <c:pt idx="2">
                  <c:v>2005</c:v>
                </c:pt>
                <c:pt idx="3">
                  <c:v>2006</c:v>
                </c:pt>
                <c:pt idx="4">
                  <c:v>2007</c:v>
                </c:pt>
                <c:pt idx="5">
                  <c:v>2008</c:v>
                </c:pt>
                <c:pt idx="6">
                  <c:v>2009</c:v>
                </c:pt>
                <c:pt idx="7">
                  <c:v>2010</c:v>
                </c:pt>
                <c:pt idx="8">
                  <c:v>2011</c:v>
                </c:pt>
                <c:pt idx="9">
                  <c:v>2012</c:v>
                </c:pt>
                <c:pt idx="10">
                  <c:v>2013</c:v>
                </c:pt>
                <c:pt idx="11">
                  <c:v>2014</c:v>
                </c:pt>
                <c:pt idx="12">
                  <c:v>2015</c:v>
                </c:pt>
              </c:strCache>
            </c:strRef>
          </c:cat>
          <c:val>
            <c:numRef>
              <c:f>Weiterbildungsbericht!$B$9:$B$22</c:f>
              <c:numCache>
                <c:formatCode>General</c:formatCode>
                <c:ptCount val="13"/>
                <c:pt idx="0">
                  <c:v>0.8</c:v>
                </c:pt>
                <c:pt idx="1">
                  <c:v>1.76</c:v>
                </c:pt>
                <c:pt idx="2">
                  <c:v>1.28</c:v>
                </c:pt>
                <c:pt idx="3">
                  <c:v>1.8399999999999999</c:v>
                </c:pt>
                <c:pt idx="4">
                  <c:v>1.9200000000000002</c:v>
                </c:pt>
                <c:pt idx="5">
                  <c:v>2.5600000000000005</c:v>
                </c:pt>
                <c:pt idx="6">
                  <c:v>1.94</c:v>
                </c:pt>
                <c:pt idx="7">
                  <c:v>0.48</c:v>
                </c:pt>
                <c:pt idx="8">
                  <c:v>1.64</c:v>
                </c:pt>
                <c:pt idx="9">
                  <c:v>1.345</c:v>
                </c:pt>
                <c:pt idx="10">
                  <c:v>0.82000000000000006</c:v>
                </c:pt>
                <c:pt idx="11">
                  <c:v>3.08</c:v>
                </c:pt>
                <c:pt idx="12">
                  <c:v>2.56</c:v>
                </c:pt>
              </c:numCache>
            </c:numRef>
          </c:val>
        </c:ser>
        <c:ser>
          <c:idx val="1"/>
          <c:order val="1"/>
          <c:tx>
            <c:strRef>
              <c:f>Weiterbildungsbericht!$C$8</c:f>
              <c:strCache>
                <c:ptCount val="1"/>
                <c:pt idx="0">
                  <c:v>Summe von erledigte Tg/MA/Jahr</c:v>
                </c:pt>
              </c:strCache>
            </c:strRef>
          </c:tx>
          <c:invertIfNegative val="0"/>
          <c:cat>
            <c:strRef>
              <c:f>Weiterbildungsbericht!$A$9:$A$22</c:f>
              <c:strCache>
                <c:ptCount val="13"/>
                <c:pt idx="0">
                  <c:v>2002</c:v>
                </c:pt>
                <c:pt idx="1">
                  <c:v>2004</c:v>
                </c:pt>
                <c:pt idx="2">
                  <c:v>2005</c:v>
                </c:pt>
                <c:pt idx="3">
                  <c:v>2006</c:v>
                </c:pt>
                <c:pt idx="4">
                  <c:v>2007</c:v>
                </c:pt>
                <c:pt idx="5">
                  <c:v>2008</c:v>
                </c:pt>
                <c:pt idx="6">
                  <c:v>2009</c:v>
                </c:pt>
                <c:pt idx="7">
                  <c:v>2010</c:v>
                </c:pt>
                <c:pt idx="8">
                  <c:v>2011</c:v>
                </c:pt>
                <c:pt idx="9">
                  <c:v>2012</c:v>
                </c:pt>
                <c:pt idx="10">
                  <c:v>2013</c:v>
                </c:pt>
                <c:pt idx="11">
                  <c:v>2014</c:v>
                </c:pt>
                <c:pt idx="12">
                  <c:v>2015</c:v>
                </c:pt>
              </c:strCache>
            </c:strRef>
          </c:cat>
          <c:val>
            <c:numRef>
              <c:f>Weiterbildungsbericht!$C$9:$C$22</c:f>
              <c:numCache>
                <c:formatCode>General</c:formatCode>
                <c:ptCount val="13"/>
                <c:pt idx="0">
                  <c:v>0.8</c:v>
                </c:pt>
                <c:pt idx="1">
                  <c:v>1.76</c:v>
                </c:pt>
                <c:pt idx="2">
                  <c:v>1.28</c:v>
                </c:pt>
                <c:pt idx="3">
                  <c:v>1.8399999999999999</c:v>
                </c:pt>
                <c:pt idx="4">
                  <c:v>1.72</c:v>
                </c:pt>
                <c:pt idx="5">
                  <c:v>2.5600000000000005</c:v>
                </c:pt>
                <c:pt idx="6">
                  <c:v>1.94</c:v>
                </c:pt>
                <c:pt idx="7">
                  <c:v>0.48</c:v>
                </c:pt>
                <c:pt idx="8">
                  <c:v>1.64</c:v>
                </c:pt>
                <c:pt idx="9">
                  <c:v>1.345</c:v>
                </c:pt>
                <c:pt idx="10">
                  <c:v>0.64</c:v>
                </c:pt>
                <c:pt idx="11">
                  <c:v>3.08</c:v>
                </c:pt>
              </c:numCache>
            </c:numRef>
          </c:val>
        </c:ser>
        <c:ser>
          <c:idx val="2"/>
          <c:order val="2"/>
          <c:tx>
            <c:strRef>
              <c:f>Weiterbildungsbericht!$D$8</c:f>
              <c:strCache>
                <c:ptCount val="1"/>
                <c:pt idx="0">
                  <c:v>Summe von wirksame Tg/MA/Jahr</c:v>
                </c:pt>
              </c:strCache>
            </c:strRef>
          </c:tx>
          <c:invertIfNegative val="0"/>
          <c:trendline>
            <c:name>Wirksamer Trend</c:name>
            <c:spPr>
              <a:ln w="38100"/>
            </c:spPr>
            <c:trendlineType val="linear"/>
            <c:dispRSqr val="0"/>
            <c:dispEq val="0"/>
          </c:trendline>
          <c:cat>
            <c:strRef>
              <c:f>Weiterbildungsbericht!$A$9:$A$22</c:f>
              <c:strCache>
                <c:ptCount val="13"/>
                <c:pt idx="0">
                  <c:v>2002</c:v>
                </c:pt>
                <c:pt idx="1">
                  <c:v>2004</c:v>
                </c:pt>
                <c:pt idx="2">
                  <c:v>2005</c:v>
                </c:pt>
                <c:pt idx="3">
                  <c:v>2006</c:v>
                </c:pt>
                <c:pt idx="4">
                  <c:v>2007</c:v>
                </c:pt>
                <c:pt idx="5">
                  <c:v>2008</c:v>
                </c:pt>
                <c:pt idx="6">
                  <c:v>2009</c:v>
                </c:pt>
                <c:pt idx="7">
                  <c:v>2010</c:v>
                </c:pt>
                <c:pt idx="8">
                  <c:v>2011</c:v>
                </c:pt>
                <c:pt idx="9">
                  <c:v>2012</c:v>
                </c:pt>
                <c:pt idx="10">
                  <c:v>2013</c:v>
                </c:pt>
                <c:pt idx="11">
                  <c:v>2014</c:v>
                </c:pt>
                <c:pt idx="12">
                  <c:v>2015</c:v>
                </c:pt>
              </c:strCache>
            </c:strRef>
          </c:cat>
          <c:val>
            <c:numRef>
              <c:f>Weiterbildungsbericht!$D$9:$D$22</c:f>
              <c:numCache>
                <c:formatCode>General</c:formatCode>
                <c:ptCount val="13"/>
                <c:pt idx="0">
                  <c:v>0.8</c:v>
                </c:pt>
                <c:pt idx="1">
                  <c:v>1.76</c:v>
                </c:pt>
                <c:pt idx="2">
                  <c:v>1.28</c:v>
                </c:pt>
                <c:pt idx="3">
                  <c:v>1.8399999999999999</c:v>
                </c:pt>
                <c:pt idx="4">
                  <c:v>1.72</c:v>
                </c:pt>
                <c:pt idx="5">
                  <c:v>2.5600000000000005</c:v>
                </c:pt>
                <c:pt idx="6">
                  <c:v>1.94</c:v>
                </c:pt>
                <c:pt idx="7">
                  <c:v>0.48</c:v>
                </c:pt>
                <c:pt idx="8">
                  <c:v>1.64</c:v>
                </c:pt>
                <c:pt idx="9">
                  <c:v>0.94500000000000006</c:v>
                </c:pt>
                <c:pt idx="10">
                  <c:v>0.64</c:v>
                </c:pt>
                <c:pt idx="11">
                  <c:v>3.08</c:v>
                </c:pt>
              </c:numCache>
            </c:numRef>
          </c:val>
        </c:ser>
        <c:dLbls>
          <c:showLegendKey val="0"/>
          <c:showVal val="0"/>
          <c:showCatName val="0"/>
          <c:showSerName val="0"/>
          <c:showPercent val="0"/>
          <c:showBubbleSize val="0"/>
        </c:dLbls>
        <c:gapWidth val="150"/>
        <c:axId val="213118336"/>
        <c:axId val="212800640"/>
      </c:barChart>
      <c:catAx>
        <c:axId val="213118336"/>
        <c:scaling>
          <c:orientation val="minMax"/>
        </c:scaling>
        <c:delete val="0"/>
        <c:axPos val="b"/>
        <c:majorTickMark val="out"/>
        <c:minorTickMark val="none"/>
        <c:tickLblPos val="nextTo"/>
        <c:crossAx val="212800640"/>
        <c:crosses val="autoZero"/>
        <c:auto val="1"/>
        <c:lblAlgn val="ctr"/>
        <c:lblOffset val="100"/>
        <c:noMultiLvlLbl val="0"/>
      </c:catAx>
      <c:valAx>
        <c:axId val="212800640"/>
        <c:scaling>
          <c:orientation val="minMax"/>
        </c:scaling>
        <c:delete val="0"/>
        <c:axPos val="l"/>
        <c:majorGridlines/>
        <c:numFmt formatCode="General" sourceLinked="1"/>
        <c:majorTickMark val="out"/>
        <c:minorTickMark val="none"/>
        <c:tickLblPos val="nextTo"/>
        <c:crossAx val="213118336"/>
        <c:crosses val="autoZero"/>
        <c:crossBetween val="between"/>
      </c:valAx>
    </c:plotArea>
    <c:legend>
      <c:legendPos val="r"/>
      <c:layout>
        <c:manualLayout>
          <c:xMode val="edge"/>
          <c:yMode val="edge"/>
          <c:x val="4.0577661125692652E-2"/>
          <c:y val="0.77206372459256545"/>
          <c:w val="0.89571863517060379"/>
          <c:h val="0.14217729760524123"/>
        </c:manualLayout>
      </c:layout>
      <c:overlay val="0"/>
    </c:legend>
    <c:plotVisOnly val="1"/>
    <c:dispBlanksAs val="gap"/>
    <c:showDLblsOverMax val="0"/>
  </c:chart>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4181475</xdr:colOff>
      <xdr:row>0</xdr:row>
      <xdr:rowOff>38100</xdr:rowOff>
    </xdr:from>
    <xdr:to>
      <xdr:col>1</xdr:col>
      <xdr:colOff>4181475</xdr:colOff>
      <xdr:row>2</xdr:row>
      <xdr:rowOff>156728</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4629150" y="38100"/>
          <a:ext cx="1104900" cy="652028"/>
        </a:xfrm>
        <a:prstGeom prst="rect">
          <a:avLst/>
        </a:prstGeom>
        <a:ln/>
      </xdr:spPr>
    </xdr:pic>
    <xdr:clientData/>
  </xdr:twoCellAnchor>
  <xdr:twoCellAnchor editAs="oneCell">
    <xdr:from>
      <xdr:col>1</xdr:col>
      <xdr:colOff>4010025</xdr:colOff>
      <xdr:row>0</xdr:row>
      <xdr:rowOff>66675</xdr:rowOff>
    </xdr:from>
    <xdr:to>
      <xdr:col>1</xdr:col>
      <xdr:colOff>5114925</xdr:colOff>
      <xdr:row>2</xdr:row>
      <xdr:rowOff>185303</xdr:rowOff>
    </xdr:to>
    <xdr:pic>
      <xdr:nvPicPr>
        <xdr:cNvPr id="3" name="image05.jpg" descr="AFSM_international_german_chapter_Logo.jpg"/>
        <xdr:cNvPicPr/>
      </xdr:nvPicPr>
      <xdr:blipFill>
        <a:blip xmlns:r="http://schemas.openxmlformats.org/officeDocument/2006/relationships" r:embed="rId1"/>
        <a:srcRect/>
        <a:stretch>
          <a:fillRect/>
        </a:stretch>
      </xdr:blipFill>
      <xdr:spPr>
        <a:xfrm>
          <a:off x="4552950" y="66675"/>
          <a:ext cx="1104900" cy="652028"/>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4333875</xdr:colOff>
      <xdr:row>0</xdr:row>
      <xdr:rowOff>19050</xdr:rowOff>
    </xdr:from>
    <xdr:to>
      <xdr:col>1</xdr:col>
      <xdr:colOff>4333875</xdr:colOff>
      <xdr:row>2</xdr:row>
      <xdr:rowOff>204353</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4610100" y="19050"/>
          <a:ext cx="1104900" cy="652028"/>
        </a:xfrm>
        <a:prstGeom prst="rect">
          <a:avLst/>
        </a:prstGeom>
        <a:ln/>
      </xdr:spPr>
    </xdr:pic>
    <xdr:clientData/>
  </xdr:twoCellAnchor>
  <xdr:twoCellAnchor editAs="oneCell">
    <xdr:from>
      <xdr:col>1</xdr:col>
      <xdr:colOff>3581400</xdr:colOff>
      <xdr:row>0</xdr:row>
      <xdr:rowOff>38100</xdr:rowOff>
    </xdr:from>
    <xdr:to>
      <xdr:col>1</xdr:col>
      <xdr:colOff>4686300</xdr:colOff>
      <xdr:row>2</xdr:row>
      <xdr:rowOff>223403</xdr:rowOff>
    </xdr:to>
    <xdr:pic>
      <xdr:nvPicPr>
        <xdr:cNvPr id="3" name="image05.jpg" descr="AFSM_international_german_chapter_Logo.jpg"/>
        <xdr:cNvPicPr/>
      </xdr:nvPicPr>
      <xdr:blipFill>
        <a:blip xmlns:r="http://schemas.openxmlformats.org/officeDocument/2006/relationships" r:embed="rId1"/>
        <a:srcRect/>
        <a:stretch>
          <a:fillRect/>
        </a:stretch>
      </xdr:blipFill>
      <xdr:spPr>
        <a:xfrm>
          <a:off x="4343400" y="38100"/>
          <a:ext cx="1104900" cy="652028"/>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69494</xdr:colOff>
      <xdr:row>4</xdr:row>
      <xdr:rowOff>66675</xdr:rowOff>
    </xdr:from>
    <xdr:to>
      <xdr:col>3</xdr:col>
      <xdr:colOff>95250</xdr:colOff>
      <xdr:row>5</xdr:row>
      <xdr:rowOff>2514600</xdr:rowOff>
    </xdr:to>
    <xdr:pic>
      <xdr:nvPicPr>
        <xdr:cNvPr id="3" name="Grafik 2"/>
        <xdr:cNvPicPr>
          <a:picLocks noChangeAspect="1"/>
        </xdr:cNvPicPr>
      </xdr:nvPicPr>
      <xdr:blipFill>
        <a:blip xmlns:r="http://schemas.openxmlformats.org/officeDocument/2006/relationships" r:embed="rId1"/>
        <a:stretch>
          <a:fillRect/>
        </a:stretch>
      </xdr:blipFill>
      <xdr:spPr>
        <a:xfrm>
          <a:off x="69494" y="1162050"/>
          <a:ext cx="3988156" cy="2647950"/>
        </a:xfrm>
        <a:prstGeom prst="rect">
          <a:avLst/>
        </a:prstGeom>
      </xdr:spPr>
    </xdr:pic>
    <xdr:clientData/>
  </xdr:twoCellAnchor>
  <xdr:twoCellAnchor editAs="oneCell">
    <xdr:from>
      <xdr:col>12</xdr:col>
      <xdr:colOff>247651</xdr:colOff>
      <xdr:row>0</xdr:row>
      <xdr:rowOff>52822</xdr:rowOff>
    </xdr:from>
    <xdr:to>
      <xdr:col>15</xdr:col>
      <xdr:colOff>180976</xdr:colOff>
      <xdr:row>3</xdr:row>
      <xdr:rowOff>9525</xdr:rowOff>
    </xdr:to>
    <xdr:pic>
      <xdr:nvPicPr>
        <xdr:cNvPr id="4" name="image05.jpg" descr="AFSM_international_german_chapter_Logo.jpg"/>
        <xdr:cNvPicPr/>
      </xdr:nvPicPr>
      <xdr:blipFill>
        <a:blip xmlns:r="http://schemas.openxmlformats.org/officeDocument/2006/relationships" r:embed="rId2"/>
        <a:srcRect/>
        <a:stretch>
          <a:fillRect/>
        </a:stretch>
      </xdr:blipFill>
      <xdr:spPr>
        <a:xfrm>
          <a:off x="7791451" y="52822"/>
          <a:ext cx="1104900" cy="652028"/>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152400</xdr:colOff>
      <xdr:row>0</xdr:row>
      <xdr:rowOff>85725</xdr:rowOff>
    </xdr:from>
    <xdr:to>
      <xdr:col>9</xdr:col>
      <xdr:colOff>342900</xdr:colOff>
      <xdr:row>3</xdr:row>
      <xdr:rowOff>80528</xdr:rowOff>
    </xdr:to>
    <xdr:pic>
      <xdr:nvPicPr>
        <xdr:cNvPr id="3" name="image05.jpg" descr="AFSM_international_german_chapter_Logo.jpg"/>
        <xdr:cNvPicPr/>
      </xdr:nvPicPr>
      <xdr:blipFill>
        <a:blip xmlns:r="http://schemas.openxmlformats.org/officeDocument/2006/relationships" r:embed="rId1"/>
        <a:srcRect/>
        <a:stretch>
          <a:fillRect/>
        </a:stretch>
      </xdr:blipFill>
      <xdr:spPr>
        <a:xfrm>
          <a:off x="5543550" y="85725"/>
          <a:ext cx="1104900" cy="652028"/>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4</xdr:row>
      <xdr:rowOff>76200</xdr:rowOff>
    </xdr:from>
    <xdr:to>
      <xdr:col>4</xdr:col>
      <xdr:colOff>676275</xdr:colOff>
      <xdr:row>29</xdr:row>
      <xdr:rowOff>123825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4010025</xdr:colOff>
      <xdr:row>0</xdr:row>
      <xdr:rowOff>38100</xdr:rowOff>
    </xdr:from>
    <xdr:to>
      <xdr:col>5</xdr:col>
      <xdr:colOff>0</xdr:colOff>
      <xdr:row>3</xdr:row>
      <xdr:rowOff>4328</xdr:rowOff>
    </xdr:to>
    <xdr:pic>
      <xdr:nvPicPr>
        <xdr:cNvPr id="3" name="image05.jpg" descr="AFSM_international_german_chapter_Logo.jpg"/>
        <xdr:cNvPicPr/>
      </xdr:nvPicPr>
      <xdr:blipFill>
        <a:blip xmlns:r="http://schemas.openxmlformats.org/officeDocument/2006/relationships" r:embed="rId2"/>
        <a:srcRect/>
        <a:stretch>
          <a:fillRect/>
        </a:stretch>
      </xdr:blipFill>
      <xdr:spPr>
        <a:xfrm>
          <a:off x="7058025" y="38100"/>
          <a:ext cx="1104900" cy="652028"/>
        </a:xfrm>
        <a:prstGeom prst="rect">
          <a:avLst/>
        </a:prstGeom>
        <a:ln/>
      </xdr:spPr>
    </xdr:pic>
    <xdr:clientData/>
  </xdr:twoCellAnchor>
  <xdr:twoCellAnchor editAs="oneCell">
    <xdr:from>
      <xdr:col>3</xdr:col>
      <xdr:colOff>1619250</xdr:colOff>
      <xdr:row>0</xdr:row>
      <xdr:rowOff>47625</xdr:rowOff>
    </xdr:from>
    <xdr:to>
      <xdr:col>4</xdr:col>
      <xdr:colOff>600075</xdr:colOff>
      <xdr:row>2</xdr:row>
      <xdr:rowOff>232928</xdr:rowOff>
    </xdr:to>
    <xdr:pic>
      <xdr:nvPicPr>
        <xdr:cNvPr id="4" name="image05.jpg" descr="AFSM_international_german_chapter_Logo.jpg"/>
        <xdr:cNvPicPr/>
      </xdr:nvPicPr>
      <xdr:blipFill>
        <a:blip xmlns:r="http://schemas.openxmlformats.org/officeDocument/2006/relationships" r:embed="rId2"/>
        <a:srcRect/>
        <a:stretch>
          <a:fillRect/>
        </a:stretch>
      </xdr:blipFill>
      <xdr:spPr>
        <a:xfrm>
          <a:off x="7267575" y="47625"/>
          <a:ext cx="1104900" cy="652028"/>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47625</xdr:colOff>
      <xdr:row>0</xdr:row>
      <xdr:rowOff>0</xdr:rowOff>
    </xdr:from>
    <xdr:to>
      <xdr:col>33</xdr:col>
      <xdr:colOff>123825</xdr:colOff>
      <xdr:row>2</xdr:row>
      <xdr:rowOff>185303</xdr:rowOff>
    </xdr:to>
    <xdr:pic>
      <xdr:nvPicPr>
        <xdr:cNvPr id="3" name="image05.jpg" descr="AFSM_international_german_chapter_Logo.jpg"/>
        <xdr:cNvPicPr/>
      </xdr:nvPicPr>
      <xdr:blipFill>
        <a:blip xmlns:r="http://schemas.openxmlformats.org/officeDocument/2006/relationships" r:embed="rId1"/>
        <a:srcRect/>
        <a:stretch>
          <a:fillRect/>
        </a:stretch>
      </xdr:blipFill>
      <xdr:spPr>
        <a:xfrm>
          <a:off x="5267325" y="0"/>
          <a:ext cx="1104900" cy="652028"/>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4838700</xdr:colOff>
      <xdr:row>0</xdr:row>
      <xdr:rowOff>95250</xdr:rowOff>
    </xdr:from>
    <xdr:to>
      <xdr:col>3</xdr:col>
      <xdr:colOff>4838700</xdr:colOff>
      <xdr:row>3</xdr:row>
      <xdr:rowOff>99578</xdr:rowOff>
    </xdr:to>
    <xdr:pic>
      <xdr:nvPicPr>
        <xdr:cNvPr id="2" name="image05.jpg" descr="AFSM_international_german_chapter_Logo.jpg"/>
        <xdr:cNvPicPr/>
      </xdr:nvPicPr>
      <xdr:blipFill>
        <a:blip xmlns:r="http://schemas.openxmlformats.org/officeDocument/2006/relationships" r:embed="rId1"/>
        <a:srcRect/>
        <a:stretch>
          <a:fillRect/>
        </a:stretch>
      </xdr:blipFill>
      <xdr:spPr>
        <a:xfrm>
          <a:off x="7381875" y="95250"/>
          <a:ext cx="1104900" cy="652028"/>
        </a:xfrm>
        <a:prstGeom prst="rect">
          <a:avLst/>
        </a:prstGeom>
        <a:ln/>
      </xdr:spPr>
    </xdr:pic>
    <xdr:clientData/>
  </xdr:twoCellAnchor>
  <xdr:twoCellAnchor editAs="oneCell">
    <xdr:from>
      <xdr:col>3</xdr:col>
      <xdr:colOff>4791075</xdr:colOff>
      <xdr:row>0</xdr:row>
      <xdr:rowOff>85725</xdr:rowOff>
    </xdr:from>
    <xdr:to>
      <xdr:col>3</xdr:col>
      <xdr:colOff>5895975</xdr:colOff>
      <xdr:row>3</xdr:row>
      <xdr:rowOff>90053</xdr:rowOff>
    </xdr:to>
    <xdr:pic>
      <xdr:nvPicPr>
        <xdr:cNvPr id="3" name="image05.jpg" descr="AFSM_international_german_chapter_Logo.jpg"/>
        <xdr:cNvPicPr/>
      </xdr:nvPicPr>
      <xdr:blipFill>
        <a:blip xmlns:r="http://schemas.openxmlformats.org/officeDocument/2006/relationships" r:embed="rId1"/>
        <a:srcRect/>
        <a:stretch>
          <a:fillRect/>
        </a:stretch>
      </xdr:blipFill>
      <xdr:spPr>
        <a:xfrm>
          <a:off x="7077075" y="85725"/>
          <a:ext cx="1104900" cy="652028"/>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5086350</xdr:colOff>
      <xdr:row>13</xdr:row>
      <xdr:rowOff>47625</xdr:rowOff>
    </xdr:from>
    <xdr:to>
      <xdr:col>0</xdr:col>
      <xdr:colOff>5943493</xdr:colOff>
      <xdr:row>13</xdr:row>
      <xdr:rowOff>1104768</xdr:rowOff>
    </xdr:to>
    <xdr:pic>
      <xdr:nvPicPr>
        <xdr:cNvPr id="14" name="Grafik 13"/>
        <xdr:cNvPicPr>
          <a:picLocks noChangeAspect="1"/>
        </xdr:cNvPicPr>
      </xdr:nvPicPr>
      <xdr:blipFill>
        <a:blip xmlns:r="http://schemas.openxmlformats.org/officeDocument/2006/relationships" r:embed="rId1"/>
        <a:stretch>
          <a:fillRect/>
        </a:stretch>
      </xdr:blipFill>
      <xdr:spPr>
        <a:xfrm>
          <a:off x="5086350" y="7324725"/>
          <a:ext cx="857143" cy="1057143"/>
        </a:xfrm>
        <a:prstGeom prst="rect">
          <a:avLst/>
        </a:prstGeom>
      </xdr:spPr>
    </xdr:pic>
    <xdr:clientData/>
  </xdr:twoCellAnchor>
  <xdr:twoCellAnchor editAs="oneCell">
    <xdr:from>
      <xdr:col>0</xdr:col>
      <xdr:colOff>4000500</xdr:colOff>
      <xdr:row>0</xdr:row>
      <xdr:rowOff>95250</xdr:rowOff>
    </xdr:from>
    <xdr:to>
      <xdr:col>0</xdr:col>
      <xdr:colOff>4000808</xdr:colOff>
      <xdr:row>7</xdr:row>
      <xdr:rowOff>28498</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0" y="95250"/>
          <a:ext cx="2466667" cy="619048"/>
        </a:xfrm>
        <a:prstGeom prst="rect">
          <a:avLst/>
        </a:prstGeom>
      </xdr:spPr>
    </xdr:pic>
    <xdr:clientData/>
  </xdr:twoCellAnchor>
  <xdr:twoCellAnchor editAs="oneCell">
    <xdr:from>
      <xdr:col>0</xdr:col>
      <xdr:colOff>4953000</xdr:colOff>
      <xdr:row>9</xdr:row>
      <xdr:rowOff>38100</xdr:rowOff>
    </xdr:from>
    <xdr:to>
      <xdr:col>0</xdr:col>
      <xdr:colOff>4953107</xdr:colOff>
      <xdr:row>9</xdr:row>
      <xdr:rowOff>190369</xdr:rowOff>
    </xdr:to>
    <xdr:pic>
      <xdr:nvPicPr>
        <xdr:cNvPr id="3" name="Grafik 2"/>
        <xdr:cNvPicPr>
          <a:picLocks noChangeAspect="1"/>
        </xdr:cNvPicPr>
      </xdr:nvPicPr>
      <xdr:blipFill>
        <a:blip xmlns:r="http://schemas.openxmlformats.org/officeDocument/2006/relationships" r:embed="rId3"/>
        <a:stretch>
          <a:fillRect/>
        </a:stretch>
      </xdr:blipFill>
      <xdr:spPr>
        <a:xfrm>
          <a:off x="4953000" y="2171700"/>
          <a:ext cx="857143" cy="1047619"/>
        </a:xfrm>
        <a:prstGeom prst="rect">
          <a:avLst/>
        </a:prstGeom>
      </xdr:spPr>
    </xdr:pic>
    <xdr:clientData/>
  </xdr:twoCellAnchor>
  <xdr:twoCellAnchor editAs="oneCell">
    <xdr:from>
      <xdr:col>0</xdr:col>
      <xdr:colOff>4962525</xdr:colOff>
      <xdr:row>10</xdr:row>
      <xdr:rowOff>123825</xdr:rowOff>
    </xdr:from>
    <xdr:to>
      <xdr:col>0</xdr:col>
      <xdr:colOff>4962633</xdr:colOff>
      <xdr:row>10</xdr:row>
      <xdr:rowOff>190373</xdr:rowOff>
    </xdr:to>
    <xdr:pic>
      <xdr:nvPicPr>
        <xdr:cNvPr id="4" name="Grafik 3"/>
        <xdr:cNvPicPr>
          <a:picLocks noChangeAspect="1"/>
        </xdr:cNvPicPr>
      </xdr:nvPicPr>
      <xdr:blipFill>
        <a:blip xmlns:r="http://schemas.openxmlformats.org/officeDocument/2006/relationships" r:embed="rId4"/>
        <a:stretch>
          <a:fillRect/>
        </a:stretch>
      </xdr:blipFill>
      <xdr:spPr>
        <a:xfrm>
          <a:off x="4962525" y="3524250"/>
          <a:ext cx="866667" cy="1019048"/>
        </a:xfrm>
        <a:prstGeom prst="rect">
          <a:avLst/>
        </a:prstGeom>
      </xdr:spPr>
    </xdr:pic>
    <xdr:clientData/>
  </xdr:twoCellAnchor>
  <xdr:twoCellAnchor editAs="oneCell">
    <xdr:from>
      <xdr:col>0</xdr:col>
      <xdr:colOff>4953000</xdr:colOff>
      <xdr:row>12</xdr:row>
      <xdr:rowOff>209550</xdr:rowOff>
    </xdr:from>
    <xdr:to>
      <xdr:col>0</xdr:col>
      <xdr:colOff>4953112</xdr:colOff>
      <xdr:row>13</xdr:row>
      <xdr:rowOff>809756</xdr:rowOff>
    </xdr:to>
    <xdr:pic>
      <xdr:nvPicPr>
        <xdr:cNvPr id="5" name="Grafik 4"/>
        <xdr:cNvPicPr>
          <a:picLocks noChangeAspect="1"/>
        </xdr:cNvPicPr>
      </xdr:nvPicPr>
      <xdr:blipFill>
        <a:blip xmlns:r="http://schemas.openxmlformats.org/officeDocument/2006/relationships" r:embed="rId5"/>
        <a:stretch>
          <a:fillRect/>
        </a:stretch>
      </xdr:blipFill>
      <xdr:spPr>
        <a:xfrm>
          <a:off x="4953000" y="6143625"/>
          <a:ext cx="895238" cy="1047619"/>
        </a:xfrm>
        <a:prstGeom prst="rect">
          <a:avLst/>
        </a:prstGeom>
      </xdr:spPr>
    </xdr:pic>
    <xdr:clientData/>
  </xdr:twoCellAnchor>
  <xdr:twoCellAnchor editAs="oneCell">
    <xdr:from>
      <xdr:col>0</xdr:col>
      <xdr:colOff>4924425</xdr:colOff>
      <xdr:row>13</xdr:row>
      <xdr:rowOff>190500</xdr:rowOff>
    </xdr:from>
    <xdr:to>
      <xdr:col>0</xdr:col>
      <xdr:colOff>4924532</xdr:colOff>
      <xdr:row>13</xdr:row>
      <xdr:rowOff>762132</xdr:rowOff>
    </xdr:to>
    <xdr:pic>
      <xdr:nvPicPr>
        <xdr:cNvPr id="6" name="Grafik 5"/>
        <xdr:cNvPicPr>
          <a:picLocks noChangeAspect="1"/>
        </xdr:cNvPicPr>
      </xdr:nvPicPr>
      <xdr:blipFill>
        <a:blip xmlns:r="http://schemas.openxmlformats.org/officeDocument/2006/relationships" r:embed="rId1"/>
        <a:stretch>
          <a:fillRect/>
        </a:stretch>
      </xdr:blipFill>
      <xdr:spPr>
        <a:xfrm>
          <a:off x="4924425" y="7391400"/>
          <a:ext cx="857143" cy="1057143"/>
        </a:xfrm>
        <a:prstGeom prst="rect">
          <a:avLst/>
        </a:prstGeom>
      </xdr:spPr>
    </xdr:pic>
    <xdr:clientData/>
  </xdr:twoCellAnchor>
  <xdr:twoCellAnchor>
    <xdr:from>
      <xdr:col>0</xdr:col>
      <xdr:colOff>5057775</xdr:colOff>
      <xdr:row>13</xdr:row>
      <xdr:rowOff>171450</xdr:rowOff>
    </xdr:from>
    <xdr:to>
      <xdr:col>0</xdr:col>
      <xdr:colOff>5972175</xdr:colOff>
      <xdr:row>13</xdr:row>
      <xdr:rowOff>876300</xdr:rowOff>
    </xdr:to>
    <xdr:cxnSp macro="">
      <xdr:nvCxnSpPr>
        <xdr:cNvPr id="8" name="Gerade Verbindung 7"/>
        <xdr:cNvCxnSpPr/>
      </xdr:nvCxnSpPr>
      <xdr:spPr>
        <a:xfrm flipV="1">
          <a:off x="5057775" y="7448550"/>
          <a:ext cx="914400" cy="704850"/>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5010150</xdr:colOff>
      <xdr:row>11</xdr:row>
      <xdr:rowOff>247650</xdr:rowOff>
    </xdr:from>
    <xdr:ext cx="895238" cy="1047619"/>
    <xdr:pic>
      <xdr:nvPicPr>
        <xdr:cNvPr id="9" name="Grafik 8"/>
        <xdr:cNvPicPr>
          <a:picLocks noChangeAspect="1"/>
        </xdr:cNvPicPr>
      </xdr:nvPicPr>
      <xdr:blipFill>
        <a:blip xmlns:r="http://schemas.openxmlformats.org/officeDocument/2006/relationships" r:embed="rId5"/>
        <a:stretch>
          <a:fillRect/>
        </a:stretch>
      </xdr:blipFill>
      <xdr:spPr>
        <a:xfrm>
          <a:off x="5010150" y="4953000"/>
          <a:ext cx="895238" cy="1047619"/>
        </a:xfrm>
        <a:prstGeom prst="rect">
          <a:avLst/>
        </a:prstGeom>
      </xdr:spPr>
    </xdr:pic>
    <xdr:clientData/>
  </xdr:oneCellAnchor>
  <xdr:twoCellAnchor editAs="oneCell">
    <xdr:from>
      <xdr:col>0</xdr:col>
      <xdr:colOff>4067175</xdr:colOff>
      <xdr:row>0</xdr:row>
      <xdr:rowOff>104775</xdr:rowOff>
    </xdr:from>
    <xdr:to>
      <xdr:col>0</xdr:col>
      <xdr:colOff>6533842</xdr:colOff>
      <xdr:row>2</xdr:row>
      <xdr:rowOff>190423</xdr:rowOff>
    </xdr:to>
    <xdr:pic>
      <xdr:nvPicPr>
        <xdr:cNvPr id="10" name="Grafik 9"/>
        <xdr:cNvPicPr>
          <a:picLocks noChangeAspect="1"/>
        </xdr:cNvPicPr>
      </xdr:nvPicPr>
      <xdr:blipFill>
        <a:blip xmlns:r="http://schemas.openxmlformats.org/officeDocument/2006/relationships" r:embed="rId2"/>
        <a:stretch>
          <a:fillRect/>
        </a:stretch>
      </xdr:blipFill>
      <xdr:spPr>
        <a:xfrm>
          <a:off x="4067175" y="104775"/>
          <a:ext cx="2466667" cy="619048"/>
        </a:xfrm>
        <a:prstGeom prst="rect">
          <a:avLst/>
        </a:prstGeom>
      </xdr:spPr>
    </xdr:pic>
    <xdr:clientData/>
  </xdr:twoCellAnchor>
  <xdr:twoCellAnchor editAs="oneCell">
    <xdr:from>
      <xdr:col>0</xdr:col>
      <xdr:colOff>4895850</xdr:colOff>
      <xdr:row>9</xdr:row>
      <xdr:rowOff>133350</xdr:rowOff>
    </xdr:from>
    <xdr:to>
      <xdr:col>0</xdr:col>
      <xdr:colOff>5752993</xdr:colOff>
      <xdr:row>9</xdr:row>
      <xdr:rowOff>1180969</xdr:rowOff>
    </xdr:to>
    <xdr:pic>
      <xdr:nvPicPr>
        <xdr:cNvPr id="11" name="Grafik 10"/>
        <xdr:cNvPicPr>
          <a:picLocks noChangeAspect="1"/>
        </xdr:cNvPicPr>
      </xdr:nvPicPr>
      <xdr:blipFill>
        <a:blip xmlns:r="http://schemas.openxmlformats.org/officeDocument/2006/relationships" r:embed="rId3"/>
        <a:stretch>
          <a:fillRect/>
        </a:stretch>
      </xdr:blipFill>
      <xdr:spPr>
        <a:xfrm>
          <a:off x="4895850" y="2266950"/>
          <a:ext cx="857143" cy="1047619"/>
        </a:xfrm>
        <a:prstGeom prst="rect">
          <a:avLst/>
        </a:prstGeom>
      </xdr:spPr>
    </xdr:pic>
    <xdr:clientData/>
  </xdr:twoCellAnchor>
  <xdr:twoCellAnchor editAs="oneCell">
    <xdr:from>
      <xdr:col>0</xdr:col>
      <xdr:colOff>4953000</xdr:colOff>
      <xdr:row>10</xdr:row>
      <xdr:rowOff>209550</xdr:rowOff>
    </xdr:from>
    <xdr:to>
      <xdr:col>0</xdr:col>
      <xdr:colOff>5819667</xdr:colOff>
      <xdr:row>10</xdr:row>
      <xdr:rowOff>1228598</xdr:rowOff>
    </xdr:to>
    <xdr:pic>
      <xdr:nvPicPr>
        <xdr:cNvPr id="12" name="Grafik 11"/>
        <xdr:cNvPicPr>
          <a:picLocks noChangeAspect="1"/>
        </xdr:cNvPicPr>
      </xdr:nvPicPr>
      <xdr:blipFill>
        <a:blip xmlns:r="http://schemas.openxmlformats.org/officeDocument/2006/relationships" r:embed="rId4"/>
        <a:stretch>
          <a:fillRect/>
        </a:stretch>
      </xdr:blipFill>
      <xdr:spPr>
        <a:xfrm>
          <a:off x="4953000" y="3629025"/>
          <a:ext cx="866667" cy="1019048"/>
        </a:xfrm>
        <a:prstGeom prst="rect">
          <a:avLst/>
        </a:prstGeom>
      </xdr:spPr>
    </xdr:pic>
    <xdr:clientData/>
  </xdr:twoCellAnchor>
  <xdr:oneCellAnchor>
    <xdr:from>
      <xdr:col>0</xdr:col>
      <xdr:colOff>5029200</xdr:colOff>
      <xdr:row>12</xdr:row>
      <xdr:rowOff>209550</xdr:rowOff>
    </xdr:from>
    <xdr:ext cx="895238" cy="1047619"/>
    <xdr:pic>
      <xdr:nvPicPr>
        <xdr:cNvPr id="13" name="Grafik 12"/>
        <xdr:cNvPicPr>
          <a:picLocks noChangeAspect="1"/>
        </xdr:cNvPicPr>
      </xdr:nvPicPr>
      <xdr:blipFill>
        <a:blip xmlns:r="http://schemas.openxmlformats.org/officeDocument/2006/relationships" r:embed="rId5"/>
        <a:stretch>
          <a:fillRect/>
        </a:stretch>
      </xdr:blipFill>
      <xdr:spPr>
        <a:xfrm>
          <a:off x="5029200" y="6200775"/>
          <a:ext cx="895238" cy="1047619"/>
        </a:xfrm>
        <a:prstGeom prst="rect">
          <a:avLst/>
        </a:prstGeom>
      </xdr:spPr>
    </xdr:pic>
    <xdr:clientData/>
  </xdr:oneCellAnchor>
  <xdr:twoCellAnchor>
    <xdr:from>
      <xdr:col>0</xdr:col>
      <xdr:colOff>5019675</xdr:colOff>
      <xdr:row>12</xdr:row>
      <xdr:rowOff>304800</xdr:rowOff>
    </xdr:from>
    <xdr:to>
      <xdr:col>0</xdr:col>
      <xdr:colOff>5934075</xdr:colOff>
      <xdr:row>12</xdr:row>
      <xdr:rowOff>1009650</xdr:rowOff>
    </xdr:to>
    <xdr:cxnSp macro="">
      <xdr:nvCxnSpPr>
        <xdr:cNvPr id="7" name="Gerade Verbindung 6"/>
        <xdr:cNvCxnSpPr/>
      </xdr:nvCxnSpPr>
      <xdr:spPr>
        <a:xfrm flipV="1">
          <a:off x="5019675" y="6296025"/>
          <a:ext cx="914400" cy="704850"/>
        </a:xfrm>
        <a:prstGeom prst="line">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ill" refreshedDate="42257.994457870373" createdVersion="4" refreshedVersion="4" minRefreshableVersion="3" recordCount="67">
  <cacheSource type="worksheet">
    <worksheetSource ref="A6:P73" sheet="Weiterbildungsplan"/>
  </cacheSource>
  <cacheFields count="16">
    <cacheField name="Weiterbildungsmaßnahmen" numFmtId="0">
      <sharedItems/>
    </cacheField>
    <cacheField name="Name(n)" numFmtId="49">
      <sharedItems containsBlank="1"/>
    </cacheField>
    <cacheField name="Anz" numFmtId="49">
      <sharedItems/>
    </cacheField>
    <cacheField name="Anbieter" numFmtId="49">
      <sharedItems containsBlank="1"/>
    </cacheField>
    <cacheField name="Aufwand" numFmtId="0">
      <sharedItems containsMixedTypes="1" containsNumber="1" minValue="6.25E-2" maxValue="30"/>
    </cacheField>
    <cacheField name="Begin" numFmtId="0">
      <sharedItems containsDate="1" containsMixedTypes="1" minDate="2011-10-30T00:00:00" maxDate="2015-09-03T00:00:00"/>
    </cacheField>
    <cacheField name="Erledigt" numFmtId="0">
      <sharedItems containsDate="1" containsBlank="1" containsMixedTypes="1" minDate="2002-06-28T00:00:00" maxDate="2014-05-22T00:00:00"/>
    </cacheField>
    <cacheField name="ja" numFmtId="0">
      <sharedItems containsBlank="1"/>
    </cacheField>
    <cacheField name="nein" numFmtId="0">
      <sharedItems containsBlank="1"/>
    </cacheField>
    <cacheField name="PTs" numFmtId="0">
      <sharedItems containsMixedTypes="1" containsNumber="1" minValue="1" maxValue="30"/>
    </cacheField>
    <cacheField name="Plan" numFmtId="0">
      <sharedItems containsSemiMixedTypes="0" containsString="0" containsNumber="1" containsInteger="1" minValue="2002" maxValue="2015" count="13">
        <n v="2002"/>
        <n v="2004"/>
        <n v="2005"/>
        <n v="2006"/>
        <n v="2007"/>
        <n v="2008"/>
        <n v="2009"/>
        <n v="2010"/>
        <n v="2011"/>
        <n v="2012"/>
        <n v="2013"/>
        <n v="2014"/>
        <n v="2015"/>
      </sharedItems>
    </cacheField>
    <cacheField name="Erl" numFmtId="0">
      <sharedItems containsString="0" containsBlank="1" containsNumber="1" containsInteger="1" minValue="2002" maxValue="2014" count="13">
        <n v="2002"/>
        <n v="2005"/>
        <n v="2004"/>
        <n v="2006"/>
        <n v="2007"/>
        <m/>
        <n v="2008"/>
        <n v="2009"/>
        <n v="2010"/>
        <n v="2011"/>
        <n v="2012"/>
        <n v="2013"/>
        <n v="2014"/>
      </sharedItems>
    </cacheField>
    <cacheField name="MA" numFmtId="0">
      <sharedItems containsSemiMixedTypes="0" containsString="0" containsNumber="1" containsInteger="1" minValue="25" maxValue="25"/>
    </cacheField>
    <cacheField name="geplante Tg/MA/Jahr" numFmtId="2">
      <sharedItems containsSemiMixedTypes="0" containsString="0" containsNumber="1" minValue="0.04" maxValue="1.2"/>
    </cacheField>
    <cacheField name="erledigte Tg/MA/Jahr" numFmtId="2">
      <sharedItems containsString="0" containsBlank="1" containsNumber="1" minValue="0.04" maxValue="1.2"/>
    </cacheField>
    <cacheField name="wirksame Tg/MA/Jahr" numFmtId="2">
      <sharedItems containsString="0" containsBlank="1" containsNumber="1" minValue="0.04" maxValue="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
  <r>
    <s v="Bedienen und Programmieren"/>
    <m/>
    <s v="1"/>
    <s v="Trainingsakademie"/>
    <s v="5"/>
    <s v="24/06/2002"/>
    <d v="2002-06-28T00:00:00"/>
    <s v="x"/>
    <m/>
    <n v="5"/>
    <x v="0"/>
    <x v="0"/>
    <n v="25"/>
    <n v="0.2"/>
    <n v="0.2"/>
    <n v="0.2"/>
  </r>
  <r>
    <s v="Bedienen und Programmieren"/>
    <m/>
    <s v="1"/>
    <s v="Trainingsakademie"/>
    <s v="5"/>
    <s v="24/06/2002"/>
    <d v="2002-06-28T00:00:00"/>
    <s v="x"/>
    <m/>
    <n v="5"/>
    <x v="0"/>
    <x v="0"/>
    <n v="25"/>
    <n v="0.2"/>
    <n v="0.2"/>
    <n v="0.2"/>
  </r>
  <r>
    <s v="Meßsoftwear Calypso Schulung"/>
    <m/>
    <s v="1"/>
    <s v="Trainingsakademie"/>
    <s v="5"/>
    <s v="21/10/2002"/>
    <d v="2002-10-25T00:00:00"/>
    <s v="x"/>
    <m/>
    <n v="5"/>
    <x v="0"/>
    <x v="0"/>
    <n v="25"/>
    <n v="0.2"/>
    <n v="0.2"/>
    <n v="0.2"/>
  </r>
  <r>
    <s v="Lohn und Gehalt"/>
    <m/>
    <s v="1"/>
    <s v="Handwerkskammer"/>
    <s v="5"/>
    <s v="11/2002"/>
    <s v="11/2002"/>
    <s v="x"/>
    <m/>
    <n v="5"/>
    <x v="0"/>
    <x v="0"/>
    <n v="25"/>
    <n v="0.2"/>
    <n v="0.2"/>
    <n v="0.2"/>
  </r>
  <r>
    <s v="QM-Implementierung"/>
    <m/>
    <s v="3"/>
    <s v="QM-Berater"/>
    <s v="5"/>
    <s v="17/11/04"/>
    <s v="01/2005"/>
    <s v="x"/>
    <m/>
    <n v="15"/>
    <x v="1"/>
    <x v="1"/>
    <n v="25"/>
    <n v="0.6"/>
    <n v="0.6"/>
    <n v="0.6"/>
  </r>
  <r>
    <s v="Arbeitssicherheit - U3M"/>
    <m/>
    <s v="1"/>
    <s v="SMBG"/>
    <s v="2"/>
    <s v="1/12/2004"/>
    <s v="12/2004"/>
    <s v="x"/>
    <m/>
    <n v="2"/>
    <x v="1"/>
    <x v="2"/>
    <n v="25"/>
    <n v="0.08"/>
    <n v="0.08"/>
    <n v="0.08"/>
  </r>
  <r>
    <s v="QM-Implementierung"/>
    <m/>
    <s v="3"/>
    <s v="QM-Berater"/>
    <s v="9"/>
    <s v="12/2004"/>
    <s v="12/2004"/>
    <s v="x"/>
    <m/>
    <n v="27"/>
    <x v="1"/>
    <x v="2"/>
    <n v="25"/>
    <n v="1.08"/>
    <n v="1.08"/>
    <n v="1.08"/>
  </r>
  <r>
    <s v="CTX"/>
    <m/>
    <s v="3"/>
    <s v="Trainingsakademie"/>
    <s v="10"/>
    <s v="10/2005"/>
    <s v="10/2005"/>
    <s v="x"/>
    <m/>
    <n v="30"/>
    <x v="2"/>
    <x v="1"/>
    <n v="25"/>
    <n v="1.2"/>
    <n v="1.2"/>
    <n v="1.2"/>
  </r>
  <r>
    <s v="Arbeitssicherheit - U4M"/>
    <m/>
    <s v="1"/>
    <s v="SMBG"/>
    <s v="2"/>
    <s v="1/12/2005"/>
    <d v="2005-01-14T00:00:00"/>
    <s v="x"/>
    <m/>
    <n v="2"/>
    <x v="2"/>
    <x v="1"/>
    <n v="25"/>
    <n v="0.08"/>
    <n v="0.08"/>
    <n v="0.08"/>
  </r>
  <r>
    <s v="KSM-Informationsveranstaltung"/>
    <s v="Alle"/>
    <s v="26"/>
    <s v="Trainingsakademie"/>
    <s v="1"/>
    <s v="07.032006"/>
    <d v="2006-03-07T00:00:00"/>
    <s v="x"/>
    <m/>
    <s v="26"/>
    <x v="3"/>
    <x v="3"/>
    <n v="25"/>
    <n v="1.04"/>
    <n v="1.04"/>
    <n v="1.04"/>
  </r>
  <r>
    <s v="Qualitätsmanagement"/>
    <s v="Alle"/>
    <s v="26"/>
    <s v="QM-Trainer"/>
    <s v="0,2"/>
    <s v="05/2006"/>
    <s v="05/2006"/>
    <s v="x"/>
    <m/>
    <n v="4"/>
    <x v="3"/>
    <x v="3"/>
    <n v="25"/>
    <n v="0.16"/>
    <n v="0.16"/>
    <n v="0.16"/>
  </r>
  <r>
    <s v="QM-Einführung"/>
    <m/>
    <s v="3"/>
    <s v="QM-Trainer"/>
    <s v="1"/>
    <s v="05/2006"/>
    <s v="05/2006"/>
    <s v="x"/>
    <m/>
    <n v="3"/>
    <x v="3"/>
    <x v="3"/>
    <n v="25"/>
    <n v="0.12"/>
    <n v="0.12"/>
    <n v="0.12"/>
  </r>
  <r>
    <s v="Bedienen und Programmieren"/>
    <m/>
    <s v="1"/>
    <s v="Trainingsakademie"/>
    <s v="5"/>
    <s v="06/2006"/>
    <d v="2006-07-01T00:00:00"/>
    <s v="x"/>
    <m/>
    <n v="5"/>
    <x v="3"/>
    <x v="3"/>
    <n v="25"/>
    <n v="0.2"/>
    <n v="0.2"/>
    <n v="0.2"/>
  </r>
  <r>
    <s v="Bedienen und Programmieren"/>
    <m/>
    <s v="1"/>
    <s v="Trainingsakademie"/>
    <s v="5"/>
    <s v="06/2006"/>
    <d v="2006-07-01T00:00:00"/>
    <s v="x"/>
    <m/>
    <n v="5"/>
    <x v="3"/>
    <x v="3"/>
    <n v="25"/>
    <n v="0.2"/>
    <n v="0.2"/>
    <n v="0.2"/>
  </r>
  <r>
    <s v="Lohn und Gehalt"/>
    <m/>
    <s v="1"/>
    <s v="Steuerberater"/>
    <s v="3"/>
    <s v="11/2006"/>
    <s v="17/11/2006"/>
    <s v="x"/>
    <m/>
    <n v="3"/>
    <x v="3"/>
    <x v="3"/>
    <n v="25"/>
    <n v="0.12"/>
    <n v="0.12"/>
    <n v="0.12"/>
  </r>
  <r>
    <s v="Sicherheits-Unterweisung"/>
    <s v="Alle"/>
    <s v="26"/>
    <s v="ASI-Fachkraft"/>
    <s v="1"/>
    <s v="1/2007"/>
    <s v="1/2007"/>
    <s v="x"/>
    <m/>
    <n v="30"/>
    <x v="4"/>
    <x v="4"/>
    <n v="25"/>
    <n v="1.2"/>
    <n v="1.2"/>
    <n v="1.2"/>
  </r>
  <r>
    <s v="Schulung Steuerung Turn-Plus"/>
    <m/>
    <s v="1"/>
    <s v="Trainingsakademie"/>
    <s v="3"/>
    <s v="04/2007"/>
    <s v="04/2007"/>
    <s v="x"/>
    <m/>
    <n v="3"/>
    <x v="4"/>
    <x v="4"/>
    <n v="25"/>
    <n v="0.12"/>
    <n v="0.12"/>
    <n v="0.12"/>
  </r>
  <r>
    <s v="Schulung Steuerung Turn-Plus C-Achse"/>
    <m/>
    <s v="1"/>
    <s v="Trainingsakademie"/>
    <s v="3"/>
    <s v="04/2007"/>
    <s v="04/2007"/>
    <s v="x"/>
    <m/>
    <n v="3"/>
    <x v="4"/>
    <x v="4"/>
    <n v="25"/>
    <n v="0.12"/>
    <n v="0.12"/>
    <n v="0.12"/>
  </r>
  <r>
    <s v="Schweißerprüfung"/>
    <m/>
    <s v="1"/>
    <s v="Schweiß - Versuchsan."/>
    <s v="2"/>
    <s v="06/2007"/>
    <s v="nein/ok"/>
    <m/>
    <s v="x"/>
    <n v="2"/>
    <x v="4"/>
    <x v="5"/>
    <n v="25"/>
    <n v="0.08"/>
    <m/>
    <m/>
  </r>
  <r>
    <s v="Bedienen &amp; Programmieren Aufbauschulung"/>
    <m/>
    <s v="1"/>
    <s v="Trainingsakademie"/>
    <s v="3"/>
    <s v="08/2007"/>
    <s v="nein/ok"/>
    <m/>
    <s v="x"/>
    <n v="3"/>
    <x v="4"/>
    <x v="5"/>
    <n v="25"/>
    <n v="0.12"/>
    <m/>
    <m/>
  </r>
  <r>
    <s v="Lohn und Gehalt"/>
    <m/>
    <s v="1"/>
    <s v="Steuerberater"/>
    <s v="3"/>
    <s v="11/2007"/>
    <s v="17/11/07"/>
    <s v="x"/>
    <m/>
    <n v="3"/>
    <x v="4"/>
    <x v="4"/>
    <n v="25"/>
    <n v="0.12"/>
    <n v="0.12"/>
    <n v="0.12"/>
  </r>
  <r>
    <s v="Prüfmittelmanagement"/>
    <m/>
    <s v="2"/>
    <s v="QM-Trainer"/>
    <s v="2"/>
    <s v="12/2007"/>
    <s v="15/05/08"/>
    <s v="x"/>
    <m/>
    <n v="4"/>
    <x v="4"/>
    <x v="6"/>
    <n v="25"/>
    <n v="0.16"/>
    <n v="0.16"/>
    <n v="0.16"/>
  </r>
  <r>
    <s v="WAWI-System"/>
    <m/>
    <s v="5"/>
    <s v="Job-Dispo"/>
    <s v="5"/>
    <s v="1/2008"/>
    <s v="1/2008"/>
    <s v="x"/>
    <m/>
    <n v="25"/>
    <x v="5"/>
    <x v="6"/>
    <n v="25"/>
    <n v="1"/>
    <n v="1"/>
    <n v="1"/>
  </r>
  <r>
    <s v="Qualitätspolitik"/>
    <s v="Alle"/>
    <s v="26"/>
    <s v="QM-Trainer"/>
    <s v="0,1"/>
    <s v="05/2008"/>
    <s v="05/2008"/>
    <s v="x"/>
    <m/>
    <n v="2"/>
    <x v="5"/>
    <x v="6"/>
    <n v="25"/>
    <n v="0.08"/>
    <n v="0.08"/>
    <n v="0.08"/>
  </r>
  <r>
    <s v="KMS Neu"/>
    <m/>
    <s v="1"/>
    <s v="Trainingsakademie"/>
    <s v="2"/>
    <s v="05/2008"/>
    <s v="08/10/08"/>
    <s v="x"/>
    <m/>
    <n v="2"/>
    <x v="5"/>
    <x v="6"/>
    <n v="25"/>
    <n v="0.08"/>
    <n v="0.08"/>
    <n v="0.08"/>
  </r>
  <r>
    <s v="KMS Neu"/>
    <m/>
    <s v="1"/>
    <s v="Trainingsakademie"/>
    <s v="2"/>
    <s v="05/2008"/>
    <s v="08/10/08"/>
    <s v="x"/>
    <m/>
    <n v="2"/>
    <x v="5"/>
    <x v="6"/>
    <n v="25"/>
    <n v="0.08"/>
    <n v="0.08"/>
    <n v="0.08"/>
  </r>
  <r>
    <s v="KMS Neu"/>
    <m/>
    <s v="1"/>
    <s v="Trainingsakademie"/>
    <s v="1"/>
    <s v="05/2008"/>
    <s v="19/06/08"/>
    <s v="x"/>
    <m/>
    <n v="1"/>
    <x v="5"/>
    <x v="6"/>
    <n v="25"/>
    <n v="0.04"/>
    <n v="0.04"/>
    <n v="0.04"/>
  </r>
  <r>
    <s v="KMS Neu"/>
    <m/>
    <s v="1"/>
    <s v="Trainingsakademie"/>
    <s v="1"/>
    <s v="05/2008"/>
    <s v="19/06/08"/>
    <s v="x"/>
    <m/>
    <n v="1"/>
    <x v="5"/>
    <x v="6"/>
    <n v="25"/>
    <n v="0.04"/>
    <n v="0.04"/>
    <n v="0.04"/>
  </r>
  <r>
    <s v="CTX"/>
    <m/>
    <s v="1"/>
    <s v="Trainingsakademie"/>
    <s v="5"/>
    <s v="06/2008"/>
    <s v="06/2008"/>
    <s v="x"/>
    <m/>
    <n v="5"/>
    <x v="5"/>
    <x v="6"/>
    <n v="25"/>
    <n v="0.2"/>
    <n v="0.2"/>
    <n v="0.2"/>
  </r>
  <r>
    <s v="Bedienen und Programmieren"/>
    <m/>
    <s v="1"/>
    <s v="Trainingsakademie"/>
    <s v="10"/>
    <s v="08/2008"/>
    <d v="2006-05-01T00:00:00"/>
    <s v="x"/>
    <m/>
    <n v="10"/>
    <x v="5"/>
    <x v="3"/>
    <n v="25"/>
    <n v="0.4"/>
    <n v="0.4"/>
    <n v="0.4"/>
  </r>
  <r>
    <s v="Bedienen und Programmieren"/>
    <m/>
    <s v="1"/>
    <s v="Trainingsakademie"/>
    <s v="10"/>
    <s v="08/2008"/>
    <d v="2008-05-01T00:00:00"/>
    <s v="x"/>
    <m/>
    <n v="10"/>
    <x v="5"/>
    <x v="6"/>
    <n v="25"/>
    <n v="0.4"/>
    <n v="0.4"/>
    <n v="0.4"/>
  </r>
  <r>
    <s v="ISCAR High Tech "/>
    <m/>
    <s v="3"/>
    <s v="Iscar"/>
    <s v="2"/>
    <s v="10/2008"/>
    <s v="07/11/08"/>
    <s v="x"/>
    <m/>
    <n v="6"/>
    <x v="5"/>
    <x v="6"/>
    <n v="25"/>
    <n v="0.24"/>
    <n v="0.24"/>
    <n v="0.24"/>
  </r>
  <r>
    <s v="Sicherheits-Unterweisung"/>
    <s v="Alle"/>
    <s v="26"/>
    <s v="ASI-Fachkraft"/>
    <s v="1"/>
    <s v="05/05/09"/>
    <d v="2009-05-06T00:00:00"/>
    <s v="x"/>
    <m/>
    <n v="30"/>
    <x v="6"/>
    <x v="7"/>
    <n v="25"/>
    <n v="1.2"/>
    <n v="1.2"/>
    <n v="1.2"/>
  </r>
  <r>
    <s v="Prüfmittelmanagement"/>
    <m/>
    <s v="3"/>
    <s v="QM-Trainer"/>
    <s v="0,5"/>
    <s v="30/07/09"/>
    <s v="30/08/09"/>
    <s v="x"/>
    <m/>
    <n v="1.5"/>
    <x v="6"/>
    <x v="7"/>
    <n v="25"/>
    <n v="0.06"/>
    <n v="0.06"/>
    <n v="0.06"/>
  </r>
  <r>
    <s v="Azubi Seminare"/>
    <m/>
    <s v="3"/>
    <s v="Innung"/>
    <s v="5"/>
    <s v="31/12/09"/>
    <s v="31/12/09"/>
    <s v="x"/>
    <m/>
    <n v="15"/>
    <x v="6"/>
    <x v="7"/>
    <n v="25"/>
    <n v="0.6"/>
    <n v="0.6"/>
    <n v="0.6"/>
  </r>
  <r>
    <s v="Messebesuch"/>
    <m/>
    <s v="2"/>
    <s v="Maschinenbaumessee"/>
    <s v="1"/>
    <s v="09/2009"/>
    <s v="09/2009"/>
    <s v="x"/>
    <m/>
    <n v="2"/>
    <x v="6"/>
    <x v="7"/>
    <n v="25"/>
    <n v="0.08"/>
    <n v="0.08"/>
    <n v="0.08"/>
  </r>
  <r>
    <s v="Überbetriebliche Unterweisung HWK"/>
    <m/>
    <s v="1"/>
    <s v="HWK"/>
    <s v="5"/>
    <s v="20/01/10"/>
    <s v="03/02/10"/>
    <s v="x"/>
    <m/>
    <n v="5"/>
    <x v="7"/>
    <x v="8"/>
    <n v="25"/>
    <n v="0.2"/>
    <n v="0.2"/>
    <n v="0.2"/>
  </r>
  <r>
    <s v="Überbetriebliche Unterweisung HWK"/>
    <m/>
    <s v="1"/>
    <s v="HWK"/>
    <s v="1"/>
    <s v="11/01/10"/>
    <s v="22/01/10"/>
    <s v="x"/>
    <m/>
    <n v="1"/>
    <x v="7"/>
    <x v="8"/>
    <n v="25"/>
    <n v="0.04"/>
    <n v="0.04"/>
    <n v="0.04"/>
  </r>
  <r>
    <s v="Prüfmittelmanagement"/>
    <m/>
    <s v="2"/>
    <s v="QM-Trainer"/>
    <s v="3"/>
    <s v="01/2010"/>
    <s v="23/04/10"/>
    <s v="x"/>
    <m/>
    <n v="6"/>
    <x v="7"/>
    <x v="8"/>
    <n v="25"/>
    <n v="0.24"/>
    <n v="0.24"/>
    <n v="0.24"/>
  </r>
  <r>
    <s v="Prüfmittelmanagement (Messuhren)"/>
    <m/>
    <s v="1"/>
    <s v="QM-Trainer"/>
    <s v="2"/>
    <s v="06/2011"/>
    <s v="31/03/11"/>
    <s v="x"/>
    <m/>
    <n v="2"/>
    <x v="8"/>
    <x v="9"/>
    <n v="25"/>
    <n v="0.08"/>
    <n v="0.08"/>
    <n v="0.08"/>
  </r>
  <r>
    <s v="CNC Fachkraft (HWK)"/>
    <m/>
    <s v="1"/>
    <s v="HWK"/>
    <n v="30"/>
    <s v="04/2011"/>
    <s v="28/03/11"/>
    <s v="x"/>
    <m/>
    <n v="30"/>
    <x v="8"/>
    <x v="9"/>
    <n v="25"/>
    <n v="1.2"/>
    <n v="1.2"/>
    <n v="1.2"/>
  </r>
  <r>
    <s v="diverse Messen"/>
    <m/>
    <s v="1"/>
    <m/>
    <s v="3"/>
    <d v="2011-12-31T00:00:00"/>
    <s v="31/12/11"/>
    <s v="x"/>
    <m/>
    <n v="3"/>
    <x v="8"/>
    <x v="9"/>
    <n v="25"/>
    <n v="0.12"/>
    <n v="0.12"/>
    <n v="0.12"/>
  </r>
  <r>
    <s v="CTX"/>
    <m/>
    <s v="3"/>
    <s v="Trainingsakademie"/>
    <s v="2"/>
    <d v="2011-10-30T00:00:00"/>
    <d v="2011-11-01T00:00:00"/>
    <s v="x"/>
    <m/>
    <n v="6"/>
    <x v="8"/>
    <x v="9"/>
    <n v="25"/>
    <n v="0.24"/>
    <n v="0.24"/>
    <n v="0.24"/>
  </r>
  <r>
    <s v="CTX"/>
    <m/>
    <s v="5"/>
    <s v="Trainingsakademie"/>
    <s v="2"/>
    <d v="2012-05-01T00:00:00"/>
    <d v="2011-12-10T00:00:00"/>
    <s v="x"/>
    <m/>
    <n v="10"/>
    <x v="9"/>
    <x v="9"/>
    <n v="25"/>
    <n v="0.4"/>
    <n v="0.4"/>
    <n v="0.4"/>
  </r>
  <r>
    <s v="CAD"/>
    <m/>
    <s v="2"/>
    <s v="Trainingsakademie"/>
    <s v="5"/>
    <d v="2012-01-23T00:00:00"/>
    <d v="2012-01-25T00:00:00"/>
    <m/>
    <s v="x"/>
    <n v="10"/>
    <x v="9"/>
    <x v="10"/>
    <n v="25"/>
    <n v="0.4"/>
    <n v="0.4"/>
    <m/>
  </r>
  <r>
    <s v="CAD"/>
    <m/>
    <s v="1"/>
    <s v="Trainingsakademie"/>
    <s v="5"/>
    <d v="2012-02-27T00:00:00"/>
    <d v="2012-03-02T00:00:00"/>
    <s v="x"/>
    <m/>
    <n v="5"/>
    <x v="9"/>
    <x v="10"/>
    <n v="25"/>
    <n v="0.2"/>
    <n v="0.2"/>
    <n v="0.2"/>
  </r>
  <r>
    <s v="Prüfmittelmanagement"/>
    <m/>
    <s v="1"/>
    <s v="QM-Trainer"/>
    <s v="2"/>
    <d v="2012-03-07T00:00:00"/>
    <d v="2012-04-30T00:00:00"/>
    <s v="x"/>
    <m/>
    <n v="2"/>
    <x v="9"/>
    <x v="10"/>
    <n v="25"/>
    <n v="0.08"/>
    <n v="0.08"/>
    <n v="0.08"/>
  </r>
  <r>
    <s v="Sicherheits-Unterweisung"/>
    <s v="Alle"/>
    <s v="26"/>
    <s v="ASI-Fachkraft"/>
    <n v="6.25E-2"/>
    <d v="2012-05-01T00:00:00"/>
    <d v="2012-04-18T00:00:00"/>
    <s v="x"/>
    <m/>
    <n v="1.625"/>
    <x v="9"/>
    <x v="10"/>
    <n v="25"/>
    <n v="6.5000000000000002E-2"/>
    <n v="6.5000000000000002E-2"/>
    <n v="6.5000000000000002E-2"/>
  </r>
  <r>
    <s v="KMS"/>
    <m/>
    <s v="1"/>
    <s v="Trainingsakademie"/>
    <s v="5"/>
    <d v="2012-05-01T00:00:00"/>
    <d v="2012-04-20T00:00:00"/>
    <s v="x"/>
    <m/>
    <n v="5"/>
    <x v="9"/>
    <x v="10"/>
    <n v="25"/>
    <n v="0.2"/>
    <n v="0.2"/>
    <n v="0.2"/>
  </r>
  <r>
    <s v="CAD/CAM Aufbau"/>
    <m/>
    <s v="2"/>
    <s v="Trainingsakademie"/>
    <s v="2"/>
    <d v="2013-04-02T00:00:00"/>
    <d v="2013-04-02T00:00:00"/>
    <s v="x"/>
    <m/>
    <n v="4"/>
    <x v="10"/>
    <x v="11"/>
    <n v="25"/>
    <n v="0.16"/>
    <n v="0.16"/>
    <n v="0.16"/>
  </r>
  <r>
    <s v="Prüfmittelmanagement"/>
    <m/>
    <s v="1"/>
    <s v="QM-Trainer"/>
    <s v="1"/>
    <d v="2013-05-08T00:00:00"/>
    <d v="2013-05-08T00:00:00"/>
    <s v="x"/>
    <m/>
    <n v="1"/>
    <x v="10"/>
    <x v="11"/>
    <n v="25"/>
    <n v="0.04"/>
    <n v="0.04"/>
    <n v="0.04"/>
  </r>
  <r>
    <s v="Schleifmaschine"/>
    <m/>
    <s v="3"/>
    <s v="Trainingsakademie"/>
    <s v="2"/>
    <d v="2013-02-01T00:00:00"/>
    <d v="2013-02-01T00:00:00"/>
    <s v="x"/>
    <m/>
    <n v="6"/>
    <x v="10"/>
    <x v="11"/>
    <n v="25"/>
    <n v="0.24"/>
    <n v="0.24"/>
    <n v="0.24"/>
  </r>
  <r>
    <s v="DMU"/>
    <m/>
    <s v="3"/>
    <s v="Trainingsakademie"/>
    <s v="1,5"/>
    <d v="2013-02-01T00:00:00"/>
    <d v="2013-02-01T00:00:00"/>
    <m/>
    <m/>
    <n v="4.5"/>
    <x v="10"/>
    <x v="5"/>
    <n v="25"/>
    <n v="0.18"/>
    <m/>
    <m/>
  </r>
  <r>
    <s v="KMS Aufbau"/>
    <m/>
    <s v="1"/>
    <s v="Trainingsakademie"/>
    <s v="5"/>
    <d v="2013-12-31T00:00:00"/>
    <d v="2013-12-31T00:00:00"/>
    <s v="x"/>
    <m/>
    <n v="5"/>
    <x v="10"/>
    <x v="11"/>
    <n v="25"/>
    <n v="0.2"/>
    <n v="0.2"/>
    <n v="0.2"/>
  </r>
  <r>
    <s v="Arbeitssicherheit"/>
    <s v="Alle"/>
    <s v="26"/>
    <s v="ASI-Fachkraft"/>
    <s v="0,5"/>
    <s v="23.01.14"/>
    <s v="23.01.14"/>
    <s v="x"/>
    <m/>
    <n v="13"/>
    <x v="11"/>
    <x v="12"/>
    <n v="25"/>
    <n v="0.52"/>
    <n v="0.52"/>
    <n v="0.52"/>
  </r>
  <r>
    <s v="AUKUM 1 "/>
    <m/>
    <s v="1"/>
    <s v="Trainingsakademie"/>
    <s v="4"/>
    <d v="2014-02-27T00:00:00"/>
    <d v="2014-02-27T00:00:00"/>
    <s v="x"/>
    <m/>
    <n v="4"/>
    <x v="11"/>
    <x v="12"/>
    <n v="25"/>
    <n v="0.16"/>
    <n v="0.16"/>
    <n v="0.16"/>
  </r>
  <r>
    <s v="AUKUM 2"/>
    <m/>
    <s v="1"/>
    <s v="Trainingsakademie"/>
    <s v="5"/>
    <d v="2014-03-21T00:00:00"/>
    <d v="2014-03-21T00:00:00"/>
    <s v="x"/>
    <m/>
    <n v="5"/>
    <x v="11"/>
    <x v="12"/>
    <n v="25"/>
    <n v="0.2"/>
    <n v="0.2"/>
    <n v="0.2"/>
  </r>
  <r>
    <s v="Messebesuche"/>
    <m/>
    <s v="1"/>
    <m/>
    <s v="3"/>
    <d v="2014-03-21T00:00:00"/>
    <d v="2014-03-21T00:00:00"/>
    <s v="x"/>
    <m/>
    <n v="3"/>
    <x v="11"/>
    <x v="12"/>
    <n v="25"/>
    <n v="0.12"/>
    <n v="0.12"/>
    <n v="0.12"/>
  </r>
  <r>
    <s v="R200"/>
    <m/>
    <s v="1"/>
    <s v="Trainingsakademie"/>
    <s v="13"/>
    <d v="2014-03-14T00:00:00"/>
    <d v="2014-03-14T00:00:00"/>
    <s v="x"/>
    <m/>
    <n v="13"/>
    <x v="11"/>
    <x v="12"/>
    <n v="25"/>
    <n v="0.52"/>
    <n v="0.52"/>
    <n v="0.52"/>
  </r>
  <r>
    <s v="Software"/>
    <m/>
    <s v="3"/>
    <s v="Trainingsakademie"/>
    <s v="5"/>
    <d v="2014-05-16T00:00:00"/>
    <d v="2014-05-21T00:00:00"/>
    <s v="x"/>
    <m/>
    <n v="15"/>
    <x v="11"/>
    <x v="12"/>
    <n v="25"/>
    <n v="0.6"/>
    <n v="0.6"/>
    <n v="0.6"/>
  </r>
  <r>
    <s v="KMS"/>
    <m/>
    <s v="4"/>
    <s v="Trainingsakademie"/>
    <s v="1"/>
    <s v="30.06.14"/>
    <s v="30.6.14"/>
    <s v="x"/>
    <m/>
    <n v="4"/>
    <x v="11"/>
    <x v="12"/>
    <n v="25"/>
    <n v="0.16"/>
    <n v="0.16"/>
    <n v="0.16"/>
  </r>
  <r>
    <s v="Bediener, Steuerung "/>
    <m/>
    <s v="2"/>
    <s v="Trainingsakademie"/>
    <s v="5"/>
    <s v="1.06.14"/>
    <s v="7.6.14"/>
    <s v="x"/>
    <m/>
    <n v="10"/>
    <x v="11"/>
    <x v="12"/>
    <n v="25"/>
    <n v="0.4"/>
    <n v="0.4"/>
    <n v="0.4"/>
  </r>
  <r>
    <s v="Schleifmaschine"/>
    <m/>
    <s v="2"/>
    <s v="Trainingsakademie"/>
    <s v="5"/>
    <s v="5.5.2014"/>
    <s v="10.5.14"/>
    <s v="x"/>
    <m/>
    <n v="10"/>
    <x v="11"/>
    <x v="12"/>
    <n v="25"/>
    <n v="0.4"/>
    <n v="0.4"/>
    <n v="0.4"/>
  </r>
  <r>
    <s v="Servicekatalog"/>
    <m/>
    <s v="3"/>
    <s v="Serviceberater"/>
    <s v="3"/>
    <d v="2015-03-31T00:00:00"/>
    <m/>
    <m/>
    <m/>
    <n v="9"/>
    <x v="12"/>
    <x v="5"/>
    <n v="25"/>
    <n v="0.36"/>
    <m/>
    <m/>
  </r>
  <r>
    <s v="yyy"/>
    <m/>
    <s v="5"/>
    <m/>
    <s v="4"/>
    <d v="2015-06-01T00:00:00"/>
    <m/>
    <m/>
    <m/>
    <n v="20"/>
    <x v="12"/>
    <x v="5"/>
    <n v="25"/>
    <n v="0.8"/>
    <m/>
    <m/>
  </r>
  <r>
    <s v="yyy"/>
    <m/>
    <s v="5"/>
    <m/>
    <s v="4"/>
    <d v="2015-06-01T00:00:00"/>
    <m/>
    <m/>
    <m/>
    <n v="20"/>
    <x v="12"/>
    <x v="5"/>
    <n v="25"/>
    <n v="0.8"/>
    <m/>
    <m/>
  </r>
  <r>
    <s v="zzz"/>
    <m/>
    <s v="3"/>
    <m/>
    <s v="5"/>
    <d v="2015-09-02T00:00:00"/>
    <m/>
    <m/>
    <m/>
    <n v="15"/>
    <x v="12"/>
    <x v="5"/>
    <n v="25"/>
    <n v="0.6"/>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Werte" updatedVersion="4" minRefreshableVersion="3" useAutoFormatting="1" itemPrintTitles="1" createdVersion="4" indent="0" outline="1" outlineData="1" multipleFieldFilters="0" chartFormat="1">
  <location ref="A8:D22" firstHeaderRow="0" firstDataRow="1" firstDataCol="1"/>
  <pivotFields count="16">
    <pivotField showAll="0"/>
    <pivotField showAll="0"/>
    <pivotField showAll="0"/>
    <pivotField showAll="0"/>
    <pivotField showAll="0"/>
    <pivotField showAll="0"/>
    <pivotField showAll="0"/>
    <pivotField showAll="0"/>
    <pivotField showAll="0"/>
    <pivotField showAll="0"/>
    <pivotField axis="axisRow" showAll="0">
      <items count="14">
        <item x="0"/>
        <item x="1"/>
        <item x="2"/>
        <item x="3"/>
        <item x="4"/>
        <item x="5"/>
        <item x="6"/>
        <item x="7"/>
        <item x="8"/>
        <item x="9"/>
        <item x="10"/>
        <item x="11"/>
        <item x="12"/>
        <item t="default"/>
      </items>
    </pivotField>
    <pivotField showAll="0">
      <items count="14">
        <item x="0"/>
        <item x="2"/>
        <item x="1"/>
        <item x="3"/>
        <item x="4"/>
        <item x="6"/>
        <item x="7"/>
        <item x="8"/>
        <item x="9"/>
        <item x="10"/>
        <item x="11"/>
        <item x="12"/>
        <item x="5"/>
        <item t="default"/>
      </items>
    </pivotField>
    <pivotField showAll="0"/>
    <pivotField dataField="1" numFmtId="2" showAll="0"/>
    <pivotField dataField="1" showAll="0"/>
    <pivotField dataField="1" showAll="0"/>
  </pivotFields>
  <rowFields count="1">
    <field x="10"/>
  </rowFields>
  <rowItems count="14">
    <i>
      <x/>
    </i>
    <i>
      <x v="1"/>
    </i>
    <i>
      <x v="2"/>
    </i>
    <i>
      <x v="3"/>
    </i>
    <i>
      <x v="4"/>
    </i>
    <i>
      <x v="5"/>
    </i>
    <i>
      <x v="6"/>
    </i>
    <i>
      <x v="7"/>
    </i>
    <i>
      <x v="8"/>
    </i>
    <i>
      <x v="9"/>
    </i>
    <i>
      <x v="10"/>
    </i>
    <i>
      <x v="11"/>
    </i>
    <i>
      <x v="12"/>
    </i>
    <i t="grand">
      <x/>
    </i>
  </rowItems>
  <colFields count="1">
    <field x="-2"/>
  </colFields>
  <colItems count="3">
    <i>
      <x/>
    </i>
    <i i="1">
      <x v="1"/>
    </i>
    <i i="2">
      <x v="2"/>
    </i>
  </colItems>
  <dataFields count="3">
    <dataField name="Summe von geplante Tg/MA/Jahr" fld="13" baseField="0" baseItem="0"/>
    <dataField name="Summe von erledigte Tg/MA/Jahr" fld="14" baseField="11" baseItem="0"/>
    <dataField name="Summe von wirksame Tg/MA/Jahr" fld="15" baseField="11" baseItem="0"/>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fsmi.de/index.php/kompetenzentwicklung/91-kompetenzentwicklung/132-download" TargetMode="External"/><Relationship Id="rId2" Type="http://schemas.openxmlformats.org/officeDocument/2006/relationships/hyperlink" Target="http://www.afsmi.de/index.php/kompetenzentwicklung" TargetMode="External"/><Relationship Id="rId1" Type="http://schemas.openxmlformats.org/officeDocument/2006/relationships/hyperlink" Target="http://www.afsmi.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reativecommons.org/licenses/by-sa/3.0/d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reativecommons.org/licenses/by-sa/3.0/d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reativecommons.org/licenses/by-sa/3.0/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creativecommons.org/licenses/by-sa/3.0/de/" TargetMode="External"/><Relationship Id="rId1" Type="http://schemas.openxmlformats.org/officeDocument/2006/relationships/pivotTable" Target="../pivotTables/pivotTable1.x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creativecommons.org/licenses/by-sa/3.0/de/"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creativecommons.org/licenses/by-sa/3.0/de/"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de.creativecommons.org/" TargetMode="External"/><Relationship Id="rId1" Type="http://schemas.openxmlformats.org/officeDocument/2006/relationships/hyperlink" Target="https://de.wikipedia.org/wiki/Creative_Commons"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13" workbookViewId="0">
      <selection activeCell="B17" sqref="B17"/>
    </sheetView>
  </sheetViews>
  <sheetFormatPr baseColWidth="10" defaultRowHeight="15" x14ac:dyDescent="0.25"/>
  <cols>
    <col min="1" max="1" width="8.140625" customWidth="1"/>
    <col min="2" max="2" width="78.85546875" customWidth="1"/>
  </cols>
  <sheetData>
    <row r="1" spans="1:2" ht="21" x14ac:dyDescent="0.25">
      <c r="A1" s="1" t="s">
        <v>0</v>
      </c>
      <c r="B1" s="2"/>
    </row>
    <row r="2" spans="1:2" ht="21" x14ac:dyDescent="0.25">
      <c r="A2" s="1"/>
      <c r="B2" s="2"/>
    </row>
    <row r="3" spans="1:2" x14ac:dyDescent="0.25">
      <c r="A3" s="3"/>
      <c r="B3" s="2"/>
    </row>
    <row r="4" spans="1:2" x14ac:dyDescent="0.25">
      <c r="A4" s="3" t="s">
        <v>1</v>
      </c>
      <c r="B4" s="2"/>
    </row>
    <row r="5" spans="1:2" ht="90" x14ac:dyDescent="0.25">
      <c r="A5" s="4"/>
      <c r="B5" s="2" t="s">
        <v>455</v>
      </c>
    </row>
    <row r="6" spans="1:2" x14ac:dyDescent="0.25">
      <c r="A6" s="3" t="s">
        <v>2</v>
      </c>
      <c r="B6" s="2"/>
    </row>
    <row r="7" spans="1:2" ht="45" x14ac:dyDescent="0.25">
      <c r="A7" s="4"/>
      <c r="B7" s="2" t="s">
        <v>456</v>
      </c>
    </row>
    <row r="8" spans="1:2" ht="45" x14ac:dyDescent="0.25">
      <c r="A8" s="4"/>
      <c r="B8" s="5" t="s">
        <v>3</v>
      </c>
    </row>
    <row r="9" spans="1:2" ht="30" x14ac:dyDescent="0.25">
      <c r="A9" s="4"/>
      <c r="B9" s="5" t="s">
        <v>454</v>
      </c>
    </row>
    <row r="10" spans="1:2" x14ac:dyDescent="0.25">
      <c r="A10" s="4"/>
      <c r="B10" s="5" t="s">
        <v>4</v>
      </c>
    </row>
    <row r="11" spans="1:2" ht="30" x14ac:dyDescent="0.25">
      <c r="A11" s="4"/>
      <c r="B11" s="5" t="s">
        <v>5</v>
      </c>
    </row>
    <row r="12" spans="1:2" x14ac:dyDescent="0.25">
      <c r="A12" s="4"/>
      <c r="B12" s="5" t="s">
        <v>6</v>
      </c>
    </row>
    <row r="13" spans="1:2" ht="30" x14ac:dyDescent="0.25">
      <c r="A13" s="4"/>
      <c r="B13" s="5" t="s">
        <v>7</v>
      </c>
    </row>
    <row r="14" spans="1:2" ht="30" x14ac:dyDescent="0.25">
      <c r="A14" s="4"/>
      <c r="B14" s="5" t="s">
        <v>453</v>
      </c>
    </row>
    <row r="15" spans="1:2" x14ac:dyDescent="0.25">
      <c r="A15" s="3" t="s">
        <v>452</v>
      </c>
      <c r="B15" s="5"/>
    </row>
    <row r="16" spans="1:2" ht="30" x14ac:dyDescent="0.25">
      <c r="A16" s="3"/>
      <c r="B16" s="5" t="s">
        <v>457</v>
      </c>
    </row>
    <row r="17" spans="1:2" x14ac:dyDescent="0.25">
      <c r="A17" s="3" t="s">
        <v>8</v>
      </c>
      <c r="B17" s="2"/>
    </row>
    <row r="18" spans="1:2" x14ac:dyDescent="0.25">
      <c r="A18" s="2"/>
      <c r="B18" s="4" t="s">
        <v>9</v>
      </c>
    </row>
    <row r="19" spans="1:2" ht="45" x14ac:dyDescent="0.25">
      <c r="A19" s="4"/>
      <c r="B19" s="5" t="s">
        <v>10</v>
      </c>
    </row>
    <row r="20" spans="1:2" ht="45" x14ac:dyDescent="0.25">
      <c r="A20" s="4"/>
      <c r="B20" s="5" t="s">
        <v>11</v>
      </c>
    </row>
    <row r="21" spans="1:2" ht="30" x14ac:dyDescent="0.25">
      <c r="A21" s="4"/>
      <c r="B21" s="5" t="s">
        <v>12</v>
      </c>
    </row>
    <row r="22" spans="1:2" ht="30" x14ac:dyDescent="0.25">
      <c r="A22" s="4"/>
      <c r="B22" s="5" t="s">
        <v>13</v>
      </c>
    </row>
    <row r="23" spans="1:2" ht="90" x14ac:dyDescent="0.25">
      <c r="A23" s="4"/>
      <c r="B23" s="2" t="s">
        <v>14</v>
      </c>
    </row>
    <row r="24" spans="1:2" x14ac:dyDescent="0.25">
      <c r="A24" s="3" t="s">
        <v>15</v>
      </c>
      <c r="B24" s="2"/>
    </row>
    <row r="25" spans="1:2" x14ac:dyDescent="0.25">
      <c r="A25" s="2"/>
      <c r="B25" s="3" t="s">
        <v>16</v>
      </c>
    </row>
    <row r="26" spans="1:2" x14ac:dyDescent="0.25">
      <c r="A26" s="2"/>
      <c r="B26" s="4" t="s">
        <v>17</v>
      </c>
    </row>
    <row r="27" spans="1:2" x14ac:dyDescent="0.25">
      <c r="A27" s="2"/>
      <c r="B27" s="4" t="s">
        <v>18</v>
      </c>
    </row>
    <row r="28" spans="1:2" x14ac:dyDescent="0.25">
      <c r="A28" s="2"/>
      <c r="B28" s="4" t="s">
        <v>19</v>
      </c>
    </row>
    <row r="29" spans="1:2" x14ac:dyDescent="0.25">
      <c r="A29" s="4"/>
      <c r="B29" s="6" t="s">
        <v>20</v>
      </c>
    </row>
    <row r="30" spans="1:2" x14ac:dyDescent="0.25">
      <c r="A30" s="3" t="s">
        <v>21</v>
      </c>
      <c r="B30" s="2"/>
    </row>
    <row r="31" spans="1:2" x14ac:dyDescent="0.25">
      <c r="A31" s="2"/>
      <c r="B31" s="6" t="s">
        <v>22</v>
      </c>
    </row>
    <row r="32" spans="1:2" x14ac:dyDescent="0.25">
      <c r="A32" s="3" t="s">
        <v>23</v>
      </c>
      <c r="B32" s="2"/>
    </row>
    <row r="33" spans="1:2" ht="30" x14ac:dyDescent="0.25">
      <c r="A33" s="2"/>
      <c r="B33" s="6" t="s">
        <v>24</v>
      </c>
    </row>
  </sheetData>
  <hyperlinks>
    <hyperlink ref="B29" r:id="rId1"/>
    <hyperlink ref="B31" r:id="rId2"/>
    <hyperlink ref="B33" r:id="rId3"/>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19" workbookViewId="0">
      <selection activeCell="B44" sqref="B44"/>
    </sheetView>
  </sheetViews>
  <sheetFormatPr baseColWidth="10" defaultRowHeight="15" x14ac:dyDescent="0.25"/>
  <cols>
    <col min="2" max="2" width="72.140625" customWidth="1"/>
  </cols>
  <sheetData>
    <row r="1" spans="1:2" ht="21" x14ac:dyDescent="0.25">
      <c r="A1" s="7" t="s">
        <v>25</v>
      </c>
      <c r="B1" s="2"/>
    </row>
    <row r="2" spans="1:2" ht="15.75" x14ac:dyDescent="0.25">
      <c r="A2" s="151" t="s">
        <v>26</v>
      </c>
      <c r="B2" s="2"/>
    </row>
    <row r="3" spans="1:2" ht="21" x14ac:dyDescent="0.25">
      <c r="A3" s="7"/>
      <c r="B3" s="2"/>
    </row>
    <row r="4" spans="1:2" x14ac:dyDescent="0.25">
      <c r="A4" s="8" t="s">
        <v>27</v>
      </c>
      <c r="B4" s="9"/>
    </row>
    <row r="5" spans="1:2" ht="25.5" x14ac:dyDescent="0.25">
      <c r="A5" s="8"/>
      <c r="B5" s="9" t="s">
        <v>28</v>
      </c>
    </row>
    <row r="6" spans="1:2" x14ac:dyDescent="0.25">
      <c r="A6" s="8"/>
      <c r="B6" s="9"/>
    </row>
    <row r="7" spans="1:2" x14ac:dyDescent="0.25">
      <c r="A7" s="8" t="s">
        <v>29</v>
      </c>
      <c r="B7" s="9"/>
    </row>
    <row r="8" spans="1:2" ht="25.5" x14ac:dyDescent="0.25">
      <c r="A8" s="8"/>
      <c r="B8" s="9" t="s">
        <v>30</v>
      </c>
    </row>
    <row r="9" spans="1:2" x14ac:dyDescent="0.25">
      <c r="A9" s="8"/>
      <c r="B9" s="9"/>
    </row>
    <row r="10" spans="1:2" x14ac:dyDescent="0.25">
      <c r="A10" s="8" t="s">
        <v>31</v>
      </c>
      <c r="B10" s="9"/>
    </row>
    <row r="11" spans="1:2" ht="38.25" x14ac:dyDescent="0.25">
      <c r="A11" s="8"/>
      <c r="B11" s="9" t="s">
        <v>32</v>
      </c>
    </row>
    <row r="12" spans="1:2" x14ac:dyDescent="0.25">
      <c r="A12" s="8"/>
      <c r="B12" s="9"/>
    </row>
    <row r="13" spans="1:2" x14ac:dyDescent="0.25">
      <c r="A13" s="8" t="s">
        <v>33</v>
      </c>
      <c r="B13" s="9"/>
    </row>
    <row r="14" spans="1:2" ht="25.5" x14ac:dyDescent="0.25">
      <c r="A14" s="8"/>
      <c r="B14" s="9" t="s">
        <v>34</v>
      </c>
    </row>
    <row r="15" spans="1:2" x14ac:dyDescent="0.25">
      <c r="A15" s="8"/>
      <c r="B15" s="9"/>
    </row>
    <row r="16" spans="1:2" x14ac:dyDescent="0.25">
      <c r="A16" s="8" t="s">
        <v>35</v>
      </c>
      <c r="B16" s="9"/>
    </row>
    <row r="17" spans="1:2" ht="25.5" x14ac:dyDescent="0.25">
      <c r="A17" s="8"/>
      <c r="B17" s="9" t="s">
        <v>36</v>
      </c>
    </row>
    <row r="18" spans="1:2" x14ac:dyDescent="0.25">
      <c r="A18" s="8"/>
      <c r="B18" s="9" t="s">
        <v>37</v>
      </c>
    </row>
    <row r="19" spans="1:2" ht="25.5" x14ac:dyDescent="0.25">
      <c r="A19" s="8"/>
      <c r="B19" s="9" t="s">
        <v>38</v>
      </c>
    </row>
    <row r="20" spans="1:2" x14ac:dyDescent="0.25">
      <c r="A20" s="8" t="s">
        <v>39</v>
      </c>
      <c r="B20" s="9"/>
    </row>
    <row r="21" spans="1:2" ht="25.5" x14ac:dyDescent="0.25">
      <c r="A21" s="8"/>
      <c r="B21" s="9" t="s">
        <v>40</v>
      </c>
    </row>
    <row r="22" spans="1:2" x14ac:dyDescent="0.25">
      <c r="A22" s="8" t="s">
        <v>41</v>
      </c>
      <c r="B22" s="9"/>
    </row>
    <row r="23" spans="1:2" ht="25.5" x14ac:dyDescent="0.25">
      <c r="A23" s="8"/>
      <c r="B23" s="9" t="s">
        <v>42</v>
      </c>
    </row>
    <row r="24" spans="1:2" x14ac:dyDescent="0.25">
      <c r="A24" s="8"/>
      <c r="B24" s="9" t="s">
        <v>43</v>
      </c>
    </row>
    <row r="25" spans="1:2" x14ac:dyDescent="0.25">
      <c r="A25" s="8"/>
      <c r="B25" s="9" t="s">
        <v>44</v>
      </c>
    </row>
    <row r="26" spans="1:2" x14ac:dyDescent="0.25">
      <c r="A26" s="8"/>
      <c r="B26" s="9" t="s">
        <v>45</v>
      </c>
    </row>
    <row r="27" spans="1:2" x14ac:dyDescent="0.25">
      <c r="A27" s="8"/>
      <c r="B27" s="9"/>
    </row>
    <row r="28" spans="1:2" x14ac:dyDescent="0.25">
      <c r="A28" s="8" t="s">
        <v>46</v>
      </c>
      <c r="B28" s="9"/>
    </row>
    <row r="29" spans="1:2" ht="25.5" x14ac:dyDescent="0.25">
      <c r="A29" s="8"/>
      <c r="B29" s="9" t="s">
        <v>47</v>
      </c>
    </row>
    <row r="30" spans="1:2" x14ac:dyDescent="0.25">
      <c r="A30" s="8"/>
      <c r="B30" s="9"/>
    </row>
    <row r="31" spans="1:2" x14ac:dyDescent="0.25">
      <c r="A31" s="8" t="s">
        <v>48</v>
      </c>
      <c r="B31" s="9"/>
    </row>
    <row r="32" spans="1:2" ht="25.5" x14ac:dyDescent="0.25">
      <c r="A32" s="8"/>
      <c r="B32" s="9" t="s">
        <v>49</v>
      </c>
    </row>
    <row r="33" spans="1:2" x14ac:dyDescent="0.25">
      <c r="A33" s="8"/>
      <c r="B33" s="9"/>
    </row>
    <row r="34" spans="1:2" x14ac:dyDescent="0.25">
      <c r="A34" s="8" t="s">
        <v>50</v>
      </c>
      <c r="B34" s="9"/>
    </row>
    <row r="35" spans="1:2" ht="38.25" x14ac:dyDescent="0.25">
      <c r="A35" s="8"/>
      <c r="B35" s="9" t="s">
        <v>51</v>
      </c>
    </row>
    <row r="36" spans="1:2" x14ac:dyDescent="0.25">
      <c r="A36" s="8"/>
      <c r="B36" s="9"/>
    </row>
    <row r="37" spans="1:2" x14ac:dyDescent="0.25">
      <c r="A37" s="8" t="s">
        <v>52</v>
      </c>
      <c r="B37" s="9"/>
    </row>
    <row r="38" spans="1:2" ht="25.5" x14ac:dyDescent="0.25">
      <c r="A38" s="8"/>
      <c r="B38" s="9" t="s">
        <v>53</v>
      </c>
    </row>
    <row r="39" spans="1:2" x14ac:dyDescent="0.25">
      <c r="A39" s="8"/>
      <c r="B39" s="9"/>
    </row>
    <row r="40" spans="1:2" x14ac:dyDescent="0.25">
      <c r="A40" s="8" t="s">
        <v>54</v>
      </c>
      <c r="B40" s="9"/>
    </row>
    <row r="41" spans="1:2" ht="25.5" x14ac:dyDescent="0.25">
      <c r="A41" s="8"/>
      <c r="B41" s="9" t="s">
        <v>55</v>
      </c>
    </row>
    <row r="42" spans="1:2" x14ac:dyDescent="0.25">
      <c r="A42" s="8"/>
      <c r="B42" s="9" t="s">
        <v>56</v>
      </c>
    </row>
    <row r="43" spans="1:2" x14ac:dyDescent="0.25">
      <c r="A43" s="8"/>
      <c r="B43" s="9" t="s">
        <v>57</v>
      </c>
    </row>
    <row r="44" spans="1:2" x14ac:dyDescent="0.25">
      <c r="A44" s="10"/>
      <c r="B44" s="11" t="s">
        <v>58</v>
      </c>
    </row>
  </sheetData>
  <hyperlinks>
    <hyperlink ref="B44" r:id="rId1"/>
  </hyperlinks>
  <pageMargins left="0.70866141732283472" right="0.51181102362204722" top="0.78740157480314965" bottom="0.44"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workbookViewId="0">
      <selection activeCell="A2" sqref="A2"/>
    </sheetView>
  </sheetViews>
  <sheetFormatPr baseColWidth="10" defaultRowHeight="15" x14ac:dyDescent="0.25"/>
  <cols>
    <col min="1" max="1" width="11.5703125" customWidth="1"/>
    <col min="2" max="2" width="41.28515625" customWidth="1"/>
    <col min="3" max="3" width="6.5703125" style="144" customWidth="1"/>
    <col min="4" max="4" width="5.7109375" bestFit="1" customWidth="1"/>
    <col min="5" max="16" width="5.85546875" customWidth="1"/>
    <col min="17" max="17" width="8.5703125" customWidth="1"/>
    <col min="18" max="19" width="11.42578125" style="144"/>
    <col min="21" max="21" width="63.140625" customWidth="1"/>
  </cols>
  <sheetData>
    <row r="1" spans="1:23" ht="23.25" x14ac:dyDescent="0.25">
      <c r="A1" s="1" t="s">
        <v>59</v>
      </c>
      <c r="B1" s="10"/>
      <c r="C1" s="183"/>
      <c r="D1" s="10"/>
      <c r="E1" s="10"/>
      <c r="F1" s="10"/>
      <c r="G1" s="10"/>
      <c r="H1" s="10"/>
      <c r="I1" s="10"/>
      <c r="J1" s="10"/>
      <c r="K1" s="10"/>
      <c r="L1" s="10"/>
      <c r="M1" s="10"/>
      <c r="N1" s="10"/>
      <c r="O1" s="10"/>
      <c r="P1" s="12"/>
      <c r="Q1" s="10"/>
      <c r="R1" s="254" t="s">
        <v>60</v>
      </c>
      <c r="S1" s="246"/>
      <c r="T1" s="10"/>
      <c r="U1" s="14"/>
      <c r="V1" s="10"/>
      <c r="W1" s="10"/>
    </row>
    <row r="2" spans="1:23" ht="15.75" x14ac:dyDescent="0.25">
      <c r="A2" s="15" t="s">
        <v>61</v>
      </c>
      <c r="B2" s="16"/>
      <c r="C2" s="184"/>
      <c r="D2" s="16"/>
      <c r="E2" s="17"/>
      <c r="F2" s="17"/>
      <c r="G2" s="17"/>
      <c r="H2" s="17"/>
      <c r="I2" s="17"/>
      <c r="J2" s="17"/>
      <c r="K2" s="17"/>
      <c r="L2" s="17"/>
      <c r="M2" s="17"/>
      <c r="N2" s="17"/>
      <c r="O2" s="17"/>
      <c r="P2" s="17"/>
      <c r="Q2" s="18"/>
      <c r="R2" s="246"/>
      <c r="S2" s="246"/>
      <c r="T2" s="10"/>
      <c r="U2" s="10"/>
      <c r="V2" s="10"/>
      <c r="W2" s="10"/>
    </row>
    <row r="3" spans="1:23" ht="15.75" thickBot="1" x14ac:dyDescent="0.3">
      <c r="A3" s="10"/>
      <c r="B3" s="16"/>
      <c r="C3" s="183"/>
      <c r="D3" s="16"/>
      <c r="E3" s="17"/>
      <c r="F3" s="17"/>
      <c r="G3" s="17"/>
      <c r="H3" s="17"/>
      <c r="I3" s="17"/>
      <c r="J3" s="17"/>
      <c r="K3" s="17"/>
      <c r="L3" s="17"/>
      <c r="M3" s="17"/>
      <c r="N3" s="17"/>
      <c r="O3" s="17"/>
      <c r="P3" s="17"/>
      <c r="Q3" s="18"/>
      <c r="R3" s="246"/>
      <c r="S3" s="246"/>
      <c r="T3" s="10"/>
      <c r="U3" s="19"/>
      <c r="V3" s="10"/>
      <c r="W3" s="10"/>
    </row>
    <row r="4" spans="1:23" ht="16.5" thickBot="1" x14ac:dyDescent="0.3">
      <c r="A4" s="10"/>
      <c r="B4" s="20" t="s">
        <v>62</v>
      </c>
      <c r="C4" s="185"/>
      <c r="D4" s="21"/>
      <c r="E4" s="22" t="s">
        <v>63</v>
      </c>
      <c r="F4" s="23">
        <v>0.87</v>
      </c>
      <c r="G4" s="24"/>
      <c r="H4" s="24"/>
      <c r="I4" s="25" t="s">
        <v>64</v>
      </c>
      <c r="J4" s="23">
        <v>0.78</v>
      </c>
      <c r="K4" s="10"/>
      <c r="L4" s="10"/>
      <c r="M4" s="10"/>
      <c r="N4" s="17"/>
      <c r="O4" s="17"/>
      <c r="P4" s="26" t="s">
        <v>65</v>
      </c>
      <c r="Q4" s="245">
        <f>S5/R5</f>
        <v>0.92592592592592593</v>
      </c>
      <c r="R4" s="255" t="s">
        <v>66</v>
      </c>
      <c r="S4" s="246"/>
      <c r="T4" s="13"/>
      <c r="U4" s="13"/>
      <c r="V4" s="13"/>
      <c r="W4" s="10"/>
    </row>
    <row r="5" spans="1:23" ht="15.75" thickBot="1" x14ac:dyDescent="0.3">
      <c r="A5" s="27"/>
      <c r="B5" s="28"/>
      <c r="C5" s="186"/>
      <c r="D5" s="29"/>
      <c r="E5" s="30" t="s">
        <v>67</v>
      </c>
      <c r="F5" s="30"/>
      <c r="G5" s="30"/>
      <c r="H5" s="31"/>
      <c r="I5" s="32" t="s">
        <v>68</v>
      </c>
      <c r="J5" s="30"/>
      <c r="K5" s="30"/>
      <c r="L5" s="30"/>
      <c r="M5" s="31"/>
      <c r="N5" s="32" t="s">
        <v>69</v>
      </c>
      <c r="O5" s="30"/>
      <c r="P5" s="31"/>
      <c r="Q5" s="33"/>
      <c r="R5" s="247">
        <f>SUM(R7:R20)</f>
        <v>486</v>
      </c>
      <c r="S5" s="247">
        <f>SUM(S7:S20)</f>
        <v>450</v>
      </c>
      <c r="T5" s="34"/>
      <c r="U5" s="3"/>
      <c r="V5" s="3"/>
      <c r="W5" s="3"/>
    </row>
    <row r="6" spans="1:23" s="74" customFormat="1" ht="217.5" thickBot="1" x14ac:dyDescent="0.25">
      <c r="A6" s="198" t="s">
        <v>70</v>
      </c>
      <c r="B6" s="199" t="s">
        <v>71</v>
      </c>
      <c r="C6" s="200" t="s">
        <v>72</v>
      </c>
      <c r="D6" s="201" t="s">
        <v>73</v>
      </c>
      <c r="E6" s="202" t="s">
        <v>74</v>
      </c>
      <c r="F6" s="203" t="s">
        <v>75</v>
      </c>
      <c r="G6" s="204" t="s">
        <v>76</v>
      </c>
      <c r="H6" s="203" t="s">
        <v>77</v>
      </c>
      <c r="I6" s="205" t="s">
        <v>78</v>
      </c>
      <c r="J6" s="203" t="s">
        <v>79</v>
      </c>
      <c r="K6" s="203" t="s">
        <v>80</v>
      </c>
      <c r="L6" s="206" t="s">
        <v>81</v>
      </c>
      <c r="M6" s="207" t="s">
        <v>82</v>
      </c>
      <c r="N6" s="208" t="s">
        <v>83</v>
      </c>
      <c r="O6" s="203" t="s">
        <v>84</v>
      </c>
      <c r="P6" s="204" t="s">
        <v>85</v>
      </c>
      <c r="Q6" s="209" t="s">
        <v>86</v>
      </c>
      <c r="R6" s="248" t="s">
        <v>87</v>
      </c>
      <c r="S6" s="249" t="s">
        <v>88</v>
      </c>
      <c r="T6" s="210"/>
      <c r="U6" s="210"/>
      <c r="V6" s="210"/>
      <c r="W6" s="210"/>
    </row>
    <row r="7" spans="1:23" s="74" customFormat="1" ht="12.75" customHeight="1" thickBot="1" x14ac:dyDescent="0.25">
      <c r="A7" s="211" t="s">
        <v>89</v>
      </c>
      <c r="B7" s="212" t="s">
        <v>90</v>
      </c>
      <c r="C7" s="213" t="s">
        <v>91</v>
      </c>
      <c r="D7" s="214" t="s">
        <v>87</v>
      </c>
      <c r="E7" s="215">
        <v>9</v>
      </c>
      <c r="F7" s="216">
        <v>1</v>
      </c>
      <c r="G7" s="217">
        <v>4</v>
      </c>
      <c r="H7" s="217">
        <v>6</v>
      </c>
      <c r="I7" s="215">
        <v>9</v>
      </c>
      <c r="J7" s="216">
        <v>4</v>
      </c>
      <c r="K7" s="216">
        <v>2</v>
      </c>
      <c r="L7" s="218">
        <v>2</v>
      </c>
      <c r="M7" s="217">
        <v>6</v>
      </c>
      <c r="N7" s="215">
        <v>5</v>
      </c>
      <c r="O7" s="216">
        <v>5</v>
      </c>
      <c r="P7" s="217">
        <v>5</v>
      </c>
      <c r="Q7" s="219"/>
      <c r="R7" s="220">
        <f>SUM(E7:P7)</f>
        <v>58</v>
      </c>
      <c r="S7" s="250"/>
      <c r="T7" s="221"/>
      <c r="U7" s="222"/>
      <c r="V7" s="222"/>
      <c r="W7" s="222"/>
    </row>
    <row r="8" spans="1:23" s="74" customFormat="1" ht="12.75" customHeight="1" thickBot="1" x14ac:dyDescent="0.25">
      <c r="A8" s="223"/>
      <c r="B8" s="224" t="str">
        <f>B7</f>
        <v>Installation, Hot Line, Instandhaltung/ FSE</v>
      </c>
      <c r="C8" s="225" t="str">
        <f>C7</f>
        <v>AB</v>
      </c>
      <c r="D8" s="226" t="s">
        <v>88</v>
      </c>
      <c r="E8" s="227">
        <v>9</v>
      </c>
      <c r="F8" s="228">
        <v>1</v>
      </c>
      <c r="G8" s="229">
        <v>4</v>
      </c>
      <c r="H8" s="229">
        <v>6</v>
      </c>
      <c r="I8" s="227">
        <v>9</v>
      </c>
      <c r="J8" s="228">
        <v>4</v>
      </c>
      <c r="K8" s="228">
        <v>2</v>
      </c>
      <c r="L8" s="230">
        <v>2</v>
      </c>
      <c r="M8" s="229">
        <v>6</v>
      </c>
      <c r="N8" s="227">
        <v>5</v>
      </c>
      <c r="O8" s="228">
        <v>5</v>
      </c>
      <c r="P8" s="229">
        <v>5</v>
      </c>
      <c r="Q8" s="231">
        <f>S8/R7</f>
        <v>1</v>
      </c>
      <c r="R8" s="251"/>
      <c r="S8" s="232">
        <f>SUM(E8:P8)</f>
        <v>58</v>
      </c>
      <c r="T8" s="233"/>
      <c r="U8" s="233"/>
      <c r="V8" s="233"/>
      <c r="W8" s="222"/>
    </row>
    <row r="9" spans="1:23" s="74" customFormat="1" ht="12.75" customHeight="1" thickBot="1" x14ac:dyDescent="0.25">
      <c r="A9" s="234"/>
      <c r="B9" s="235" t="s">
        <v>92</v>
      </c>
      <c r="C9" s="236" t="s">
        <v>93</v>
      </c>
      <c r="D9" s="237" t="s">
        <v>87</v>
      </c>
      <c r="E9" s="215">
        <v>7</v>
      </c>
      <c r="F9" s="216">
        <v>2</v>
      </c>
      <c r="G9" s="217">
        <v>5</v>
      </c>
      <c r="H9" s="217">
        <v>3</v>
      </c>
      <c r="I9" s="215">
        <v>9</v>
      </c>
      <c r="J9" s="216">
        <v>6</v>
      </c>
      <c r="K9" s="216">
        <v>3</v>
      </c>
      <c r="L9" s="218">
        <v>3</v>
      </c>
      <c r="M9" s="217">
        <v>6</v>
      </c>
      <c r="N9" s="215">
        <v>5</v>
      </c>
      <c r="O9" s="216">
        <v>5</v>
      </c>
      <c r="P9" s="217">
        <v>5</v>
      </c>
      <c r="Q9" s="219"/>
      <c r="R9" s="220">
        <f>SUM(E9:P9)</f>
        <v>59</v>
      </c>
      <c r="S9" s="250"/>
      <c r="T9" s="238"/>
      <c r="U9" s="239" t="s">
        <v>94</v>
      </c>
      <c r="V9" s="233"/>
      <c r="W9" s="222"/>
    </row>
    <row r="10" spans="1:23" s="74" customFormat="1" ht="12.75" customHeight="1" thickBot="1" x14ac:dyDescent="0.25">
      <c r="A10" s="223"/>
      <c r="B10" s="224" t="str">
        <f>B9</f>
        <v>Hot line, Help Desk, Support, Training/</v>
      </c>
      <c r="C10" s="225" t="str">
        <f>C9</f>
        <v>CD</v>
      </c>
      <c r="D10" s="226" t="s">
        <v>88</v>
      </c>
      <c r="E10" s="227">
        <v>6</v>
      </c>
      <c r="F10" s="228">
        <v>2</v>
      </c>
      <c r="G10" s="229">
        <v>5</v>
      </c>
      <c r="H10" s="229">
        <v>3</v>
      </c>
      <c r="I10" s="227">
        <v>9</v>
      </c>
      <c r="J10" s="228">
        <v>6</v>
      </c>
      <c r="K10" s="228">
        <v>3</v>
      </c>
      <c r="L10" s="230">
        <v>3</v>
      </c>
      <c r="M10" s="229">
        <v>6</v>
      </c>
      <c r="N10" s="227">
        <v>5</v>
      </c>
      <c r="O10" s="228">
        <v>5</v>
      </c>
      <c r="P10" s="229">
        <v>5</v>
      </c>
      <c r="Q10" s="231">
        <f>S10/R9</f>
        <v>0.98305084745762716</v>
      </c>
      <c r="R10" s="251"/>
      <c r="S10" s="232">
        <f>SUM(E10:P10)</f>
        <v>58</v>
      </c>
      <c r="T10" s="238"/>
      <c r="U10" s="239" t="s">
        <v>95</v>
      </c>
      <c r="V10" s="233"/>
      <c r="W10" s="222"/>
    </row>
    <row r="11" spans="1:23" s="74" customFormat="1" ht="12.75" customHeight="1" thickBot="1" x14ac:dyDescent="0.25">
      <c r="A11" s="234"/>
      <c r="B11" s="235" t="s">
        <v>96</v>
      </c>
      <c r="C11" s="236" t="s">
        <v>97</v>
      </c>
      <c r="D11" s="237" t="s">
        <v>87</v>
      </c>
      <c r="E11" s="215">
        <v>4</v>
      </c>
      <c r="F11" s="216">
        <v>8</v>
      </c>
      <c r="G11" s="217">
        <v>6</v>
      </c>
      <c r="H11" s="217">
        <v>7</v>
      </c>
      <c r="I11" s="215">
        <v>3</v>
      </c>
      <c r="J11" s="216">
        <v>6</v>
      </c>
      <c r="K11" s="216">
        <v>1</v>
      </c>
      <c r="L11" s="218">
        <v>2</v>
      </c>
      <c r="M11" s="217">
        <v>7</v>
      </c>
      <c r="N11" s="215">
        <v>5</v>
      </c>
      <c r="O11" s="216">
        <v>5</v>
      </c>
      <c r="P11" s="217">
        <v>5</v>
      </c>
      <c r="Q11" s="219"/>
      <c r="R11" s="220">
        <f>SUM(E11:P11)</f>
        <v>59</v>
      </c>
      <c r="S11" s="250"/>
      <c r="T11" s="238"/>
      <c r="U11" s="240" t="s">
        <v>98</v>
      </c>
      <c r="V11" s="233"/>
      <c r="W11" s="222"/>
    </row>
    <row r="12" spans="1:23" s="74" customFormat="1" ht="12.75" customHeight="1" thickBot="1" x14ac:dyDescent="0.25">
      <c r="A12" s="223"/>
      <c r="B12" s="224" t="str">
        <f>B11</f>
        <v>Logistik mit Ersatzteile/ Externer Partner</v>
      </c>
      <c r="C12" s="225" t="str">
        <f>C11</f>
        <v>EF</v>
      </c>
      <c r="D12" s="226" t="s">
        <v>88</v>
      </c>
      <c r="E12" s="227">
        <v>4</v>
      </c>
      <c r="F12" s="228">
        <v>8</v>
      </c>
      <c r="G12" s="229">
        <v>6</v>
      </c>
      <c r="H12" s="229">
        <v>7</v>
      </c>
      <c r="I12" s="227">
        <v>3</v>
      </c>
      <c r="J12" s="228">
        <v>6</v>
      </c>
      <c r="K12" s="228">
        <v>1</v>
      </c>
      <c r="L12" s="230">
        <v>2</v>
      </c>
      <c r="M12" s="229">
        <v>7</v>
      </c>
      <c r="N12" s="227">
        <v>5</v>
      </c>
      <c r="O12" s="228">
        <v>5</v>
      </c>
      <c r="P12" s="229">
        <v>5</v>
      </c>
      <c r="Q12" s="231">
        <f>S12/R11</f>
        <v>1</v>
      </c>
      <c r="R12" s="251"/>
      <c r="S12" s="232">
        <f>SUM(E12:P12)</f>
        <v>59</v>
      </c>
      <c r="T12" s="238"/>
      <c r="U12" s="241" t="s">
        <v>99</v>
      </c>
      <c r="V12" s="233"/>
      <c r="W12" s="222"/>
    </row>
    <row r="13" spans="1:23" s="74" customFormat="1" ht="12.75" customHeight="1" thickBot="1" x14ac:dyDescent="0.25">
      <c r="A13" s="234" t="s">
        <v>100</v>
      </c>
      <c r="B13" s="235" t="s">
        <v>101</v>
      </c>
      <c r="C13" s="236" t="s">
        <v>102</v>
      </c>
      <c r="D13" s="237" t="s">
        <v>87</v>
      </c>
      <c r="E13" s="215">
        <v>7</v>
      </c>
      <c r="F13" s="216">
        <v>7</v>
      </c>
      <c r="G13" s="217">
        <v>7</v>
      </c>
      <c r="H13" s="217">
        <v>3</v>
      </c>
      <c r="I13" s="215">
        <v>7</v>
      </c>
      <c r="J13" s="216">
        <v>5</v>
      </c>
      <c r="K13" s="216">
        <v>8</v>
      </c>
      <c r="L13" s="218">
        <v>7</v>
      </c>
      <c r="M13" s="217">
        <v>7</v>
      </c>
      <c r="N13" s="215">
        <v>6</v>
      </c>
      <c r="O13" s="216">
        <v>6</v>
      </c>
      <c r="P13" s="217">
        <v>6</v>
      </c>
      <c r="Q13" s="219"/>
      <c r="R13" s="220">
        <f>SUM(E13:P13)</f>
        <v>76</v>
      </c>
      <c r="S13" s="250"/>
      <c r="T13" s="238"/>
      <c r="U13" s="241" t="s">
        <v>103</v>
      </c>
      <c r="V13" s="233"/>
      <c r="W13" s="222"/>
    </row>
    <row r="14" spans="1:23" s="74" customFormat="1" ht="12.75" customHeight="1" thickBot="1" x14ac:dyDescent="0.25">
      <c r="A14" s="223"/>
      <c r="B14" s="224" t="str">
        <f>B13</f>
        <v>Anwenderunterstützung/ Applikation</v>
      </c>
      <c r="C14" s="225" t="str">
        <f>C13</f>
        <v>GH</v>
      </c>
      <c r="D14" s="226" t="s">
        <v>88</v>
      </c>
      <c r="E14" s="227">
        <v>5</v>
      </c>
      <c r="F14" s="228">
        <v>1</v>
      </c>
      <c r="G14" s="229">
        <v>3</v>
      </c>
      <c r="H14" s="229">
        <v>3</v>
      </c>
      <c r="I14" s="227">
        <v>7</v>
      </c>
      <c r="J14" s="228">
        <v>5</v>
      </c>
      <c r="K14" s="228">
        <v>8</v>
      </c>
      <c r="L14" s="230">
        <v>7</v>
      </c>
      <c r="M14" s="229">
        <v>7</v>
      </c>
      <c r="N14" s="227">
        <v>6</v>
      </c>
      <c r="O14" s="228">
        <v>6</v>
      </c>
      <c r="P14" s="229">
        <v>6</v>
      </c>
      <c r="Q14" s="231">
        <f>S14/R13</f>
        <v>0.84210526315789469</v>
      </c>
      <c r="R14" s="251"/>
      <c r="S14" s="232">
        <f>SUM(E14:P14)</f>
        <v>64</v>
      </c>
      <c r="T14" s="238"/>
      <c r="U14" s="241" t="s">
        <v>104</v>
      </c>
      <c r="V14" s="233"/>
      <c r="W14" s="222"/>
    </row>
    <row r="15" spans="1:23" s="74" customFormat="1" ht="12.75" customHeight="1" thickBot="1" x14ac:dyDescent="0.25">
      <c r="A15" s="234"/>
      <c r="B15" s="235" t="s">
        <v>105</v>
      </c>
      <c r="C15" s="236" t="s">
        <v>106</v>
      </c>
      <c r="D15" s="237" t="s">
        <v>87</v>
      </c>
      <c r="E15" s="215">
        <v>8</v>
      </c>
      <c r="F15" s="216">
        <v>8</v>
      </c>
      <c r="G15" s="217">
        <v>8</v>
      </c>
      <c r="H15" s="217">
        <v>3</v>
      </c>
      <c r="I15" s="215">
        <v>9</v>
      </c>
      <c r="J15" s="216">
        <v>9</v>
      </c>
      <c r="K15" s="216">
        <v>5</v>
      </c>
      <c r="L15" s="218">
        <v>9</v>
      </c>
      <c r="M15" s="217">
        <v>9</v>
      </c>
      <c r="N15" s="215">
        <v>7</v>
      </c>
      <c r="O15" s="216">
        <v>7</v>
      </c>
      <c r="P15" s="217">
        <v>7</v>
      </c>
      <c r="Q15" s="219"/>
      <c r="R15" s="220">
        <f>SUM(E15:P15)</f>
        <v>89</v>
      </c>
      <c r="S15" s="250"/>
      <c r="T15" s="238"/>
      <c r="U15" s="241" t="s">
        <v>107</v>
      </c>
      <c r="V15" s="233"/>
      <c r="W15" s="222"/>
    </row>
    <row r="16" spans="1:23" s="74" customFormat="1" ht="12.75" customHeight="1" thickBot="1" x14ac:dyDescent="0.25">
      <c r="A16" s="223"/>
      <c r="B16" s="224" t="str">
        <f>B15</f>
        <v>Neue Konzepte, Innovation/ Entwickler</v>
      </c>
      <c r="C16" s="225" t="str">
        <f>C15</f>
        <v>IJ</v>
      </c>
      <c r="D16" s="226" t="s">
        <v>88</v>
      </c>
      <c r="E16" s="227">
        <v>3</v>
      </c>
      <c r="F16" s="228">
        <v>3</v>
      </c>
      <c r="G16" s="229">
        <v>3</v>
      </c>
      <c r="H16" s="229">
        <v>3</v>
      </c>
      <c r="I16" s="227">
        <v>3</v>
      </c>
      <c r="J16" s="228">
        <v>7</v>
      </c>
      <c r="K16" s="228">
        <v>5</v>
      </c>
      <c r="L16" s="230">
        <v>9</v>
      </c>
      <c r="M16" s="229">
        <v>9</v>
      </c>
      <c r="N16" s="227">
        <v>7</v>
      </c>
      <c r="O16" s="228">
        <v>7</v>
      </c>
      <c r="P16" s="229">
        <v>7</v>
      </c>
      <c r="Q16" s="231">
        <f>S16/R15</f>
        <v>0.7415730337078652</v>
      </c>
      <c r="R16" s="251"/>
      <c r="S16" s="232">
        <f>SUM(E16:P16)</f>
        <v>66</v>
      </c>
      <c r="T16" s="238"/>
      <c r="U16" s="241" t="s">
        <v>108</v>
      </c>
      <c r="V16" s="233"/>
      <c r="W16" s="242"/>
    </row>
    <row r="17" spans="1:23" s="74" customFormat="1" ht="12.75" customHeight="1" thickBot="1" x14ac:dyDescent="0.25">
      <c r="A17" s="234" t="s">
        <v>109</v>
      </c>
      <c r="B17" s="235" t="s">
        <v>110</v>
      </c>
      <c r="C17" s="236" t="s">
        <v>111</v>
      </c>
      <c r="D17" s="237" t="s">
        <v>87</v>
      </c>
      <c r="E17" s="215">
        <v>5</v>
      </c>
      <c r="F17" s="216">
        <v>8</v>
      </c>
      <c r="G17" s="217">
        <v>5</v>
      </c>
      <c r="H17" s="217">
        <v>2</v>
      </c>
      <c r="I17" s="215">
        <v>7</v>
      </c>
      <c r="J17" s="216">
        <v>6</v>
      </c>
      <c r="K17" s="216">
        <v>5</v>
      </c>
      <c r="L17" s="218">
        <v>6</v>
      </c>
      <c r="M17" s="217">
        <v>6</v>
      </c>
      <c r="N17" s="215">
        <v>8</v>
      </c>
      <c r="O17" s="216">
        <v>8</v>
      </c>
      <c r="P17" s="217">
        <v>8</v>
      </c>
      <c r="Q17" s="219"/>
      <c r="R17" s="220">
        <f>SUM(E17:P17)</f>
        <v>74</v>
      </c>
      <c r="S17" s="250"/>
      <c r="T17" s="238"/>
      <c r="U17" s="241" t="s">
        <v>112</v>
      </c>
      <c r="V17" s="243"/>
      <c r="W17" s="242"/>
    </row>
    <row r="18" spans="1:23" s="74" customFormat="1" ht="12.75" customHeight="1" thickBot="1" x14ac:dyDescent="0.25">
      <c r="A18" s="223"/>
      <c r="B18" s="224" t="str">
        <f>B17</f>
        <v>Beratung, Alternativen, Angebote/ Berater</v>
      </c>
      <c r="C18" s="225" t="str">
        <f>C17</f>
        <v>KL</v>
      </c>
      <c r="D18" s="226" t="s">
        <v>88</v>
      </c>
      <c r="E18" s="227">
        <v>5</v>
      </c>
      <c r="F18" s="228">
        <v>8</v>
      </c>
      <c r="G18" s="229">
        <v>5</v>
      </c>
      <c r="H18" s="229">
        <v>2</v>
      </c>
      <c r="I18" s="227">
        <v>7</v>
      </c>
      <c r="J18" s="228">
        <v>6</v>
      </c>
      <c r="K18" s="228">
        <v>5</v>
      </c>
      <c r="L18" s="230">
        <v>6</v>
      </c>
      <c r="M18" s="229">
        <v>6</v>
      </c>
      <c r="N18" s="227">
        <v>8</v>
      </c>
      <c r="O18" s="228">
        <v>8</v>
      </c>
      <c r="P18" s="229">
        <v>8</v>
      </c>
      <c r="Q18" s="231">
        <f>S18/R17</f>
        <v>1</v>
      </c>
      <c r="R18" s="251"/>
      <c r="S18" s="232">
        <f>SUM(E18:P18)</f>
        <v>74</v>
      </c>
      <c r="T18" s="238"/>
      <c r="U18" s="241" t="s">
        <v>113</v>
      </c>
      <c r="V18" s="243"/>
      <c r="W18" s="222"/>
    </row>
    <row r="19" spans="1:23" s="74" customFormat="1" ht="12.75" customHeight="1" thickBot="1" x14ac:dyDescent="0.25">
      <c r="A19" s="234"/>
      <c r="B19" s="235" t="s">
        <v>114</v>
      </c>
      <c r="C19" s="236" t="s">
        <v>115</v>
      </c>
      <c r="D19" s="237" t="s">
        <v>87</v>
      </c>
      <c r="E19" s="215">
        <v>5</v>
      </c>
      <c r="F19" s="216">
        <v>7</v>
      </c>
      <c r="G19" s="217">
        <v>6</v>
      </c>
      <c r="H19" s="217">
        <v>2</v>
      </c>
      <c r="I19" s="215">
        <v>5</v>
      </c>
      <c r="J19" s="216">
        <v>5</v>
      </c>
      <c r="K19" s="216">
        <v>4</v>
      </c>
      <c r="L19" s="218">
        <v>5</v>
      </c>
      <c r="M19" s="217">
        <v>5</v>
      </c>
      <c r="N19" s="215">
        <v>9</v>
      </c>
      <c r="O19" s="216">
        <v>9</v>
      </c>
      <c r="P19" s="217">
        <v>9</v>
      </c>
      <c r="Q19" s="219"/>
      <c r="R19" s="220">
        <f>SUM(E19:P19)</f>
        <v>71</v>
      </c>
      <c r="S19" s="250"/>
      <c r="T19" s="238"/>
      <c r="U19" s="244" t="s">
        <v>116</v>
      </c>
      <c r="V19" s="233"/>
      <c r="W19" s="222"/>
    </row>
    <row r="20" spans="1:23" s="74" customFormat="1" ht="12.75" customHeight="1" thickBot="1" x14ac:dyDescent="0.25">
      <c r="A20" s="223"/>
      <c r="B20" s="224" t="str">
        <f>B19</f>
        <v>Akquise, Information, Voranalyse/ GF</v>
      </c>
      <c r="C20" s="225" t="str">
        <f>C19</f>
        <v>MN</v>
      </c>
      <c r="D20" s="226" t="s">
        <v>88</v>
      </c>
      <c r="E20" s="227">
        <v>5</v>
      </c>
      <c r="F20" s="228">
        <v>7</v>
      </c>
      <c r="G20" s="229">
        <v>6</v>
      </c>
      <c r="H20" s="229">
        <v>2</v>
      </c>
      <c r="I20" s="227">
        <v>5</v>
      </c>
      <c r="J20" s="228">
        <v>5</v>
      </c>
      <c r="K20" s="228">
        <v>4</v>
      </c>
      <c r="L20" s="230">
        <v>5</v>
      </c>
      <c r="M20" s="229">
        <v>5</v>
      </c>
      <c r="N20" s="227">
        <v>9</v>
      </c>
      <c r="O20" s="228">
        <v>9</v>
      </c>
      <c r="P20" s="229">
        <v>9</v>
      </c>
      <c r="Q20" s="231">
        <f>S20/R19</f>
        <v>1</v>
      </c>
      <c r="R20" s="251"/>
      <c r="S20" s="232">
        <f>SUM(E20:P20)</f>
        <v>71</v>
      </c>
      <c r="T20" s="238"/>
      <c r="U20" s="239" t="s">
        <v>117</v>
      </c>
      <c r="V20" s="233"/>
      <c r="W20" s="222"/>
    </row>
    <row r="21" spans="1:23" ht="8.25" customHeight="1" x14ac:dyDescent="0.25">
      <c r="A21" s="35"/>
      <c r="B21" s="35"/>
      <c r="C21" s="187"/>
      <c r="D21" s="35"/>
      <c r="E21" s="10"/>
      <c r="F21" s="10"/>
      <c r="G21" s="10"/>
      <c r="H21" s="10"/>
      <c r="I21" s="10"/>
      <c r="J21" s="10"/>
      <c r="K21" s="10"/>
      <c r="L21" s="10"/>
      <c r="M21" s="10"/>
      <c r="N21" s="10"/>
      <c r="O21" s="10"/>
      <c r="P21" s="10"/>
      <c r="Q21" s="36" t="str">
        <f>'Schritt für Schritt'!B44</f>
        <v>Copyright (C) 2015 AFSMI German Chapter e.V. CC BY-SA 3.0 DE</v>
      </c>
      <c r="R21" s="183"/>
      <c r="S21" s="183"/>
      <c r="T21" s="37"/>
      <c r="U21" s="38" t="s">
        <v>118</v>
      </c>
      <c r="V21" s="37"/>
      <c r="W21" s="10"/>
    </row>
    <row r="22" spans="1:23" s="74" customFormat="1" ht="12.75" customHeight="1" x14ac:dyDescent="0.2">
      <c r="A22" s="191" t="s">
        <v>119</v>
      </c>
      <c r="B22" s="191" t="s">
        <v>120</v>
      </c>
      <c r="C22" s="192"/>
      <c r="D22" s="191"/>
      <c r="E22" s="193" t="s">
        <v>121</v>
      </c>
      <c r="F22" s="194"/>
      <c r="G22" s="194"/>
      <c r="H22" s="194"/>
      <c r="I22" s="194"/>
      <c r="J22" s="194" t="s">
        <v>122</v>
      </c>
      <c r="K22" s="194"/>
      <c r="L22" s="194"/>
      <c r="M22" s="194"/>
      <c r="N22" s="194"/>
      <c r="O22" s="194" t="s">
        <v>72</v>
      </c>
      <c r="P22" s="194"/>
      <c r="Q22" s="194"/>
      <c r="R22" s="252"/>
      <c r="S22" s="252"/>
      <c r="T22" s="195"/>
      <c r="U22" s="196" t="s">
        <v>123</v>
      </c>
      <c r="V22" s="195"/>
      <c r="W22" s="197"/>
    </row>
    <row r="23" spans="1:23" ht="15.75" thickBot="1" x14ac:dyDescent="0.3">
      <c r="A23" s="41"/>
      <c r="B23" s="39"/>
      <c r="C23" s="188"/>
      <c r="D23" s="42"/>
      <c r="E23" s="10"/>
      <c r="F23" s="10"/>
      <c r="G23" s="10"/>
      <c r="H23" s="10"/>
      <c r="I23" s="10"/>
      <c r="J23" s="10"/>
      <c r="K23" s="43"/>
      <c r="L23" s="10"/>
      <c r="M23" s="10"/>
      <c r="N23" s="10"/>
      <c r="O23" s="10"/>
      <c r="P23" s="10"/>
      <c r="Q23" s="10"/>
      <c r="R23" s="183"/>
      <c r="S23" s="183"/>
      <c r="T23" s="40"/>
      <c r="U23" s="44" t="s">
        <v>124</v>
      </c>
      <c r="V23" s="40"/>
      <c r="W23" s="10"/>
    </row>
    <row r="24" spans="1:23" x14ac:dyDescent="0.25">
      <c r="A24" s="45" t="s">
        <v>125</v>
      </c>
      <c r="B24" s="42"/>
      <c r="C24" s="188"/>
      <c r="D24" s="42"/>
      <c r="E24" s="46" t="s">
        <v>126</v>
      </c>
      <c r="F24" s="47"/>
      <c r="G24" s="47"/>
      <c r="H24" s="47"/>
      <c r="I24" s="46" t="s">
        <v>127</v>
      </c>
      <c r="J24" s="47"/>
      <c r="K24" s="47"/>
      <c r="L24" s="47"/>
      <c r="M24" s="47"/>
      <c r="N24" s="46" t="s">
        <v>128</v>
      </c>
      <c r="O24" s="47"/>
      <c r="P24" s="48"/>
      <c r="Q24" s="49"/>
      <c r="R24" s="50"/>
      <c r="S24" s="253"/>
      <c r="T24" s="51"/>
      <c r="U24" s="52"/>
      <c r="V24" s="53"/>
      <c r="W24" s="54"/>
    </row>
    <row r="25" spans="1:23" x14ac:dyDescent="0.25">
      <c r="A25" s="45"/>
      <c r="B25" s="55"/>
      <c r="C25" s="189"/>
      <c r="D25" s="55"/>
      <c r="E25" s="56" t="s">
        <v>129</v>
      </c>
      <c r="F25" s="57"/>
      <c r="G25" s="57"/>
      <c r="H25" s="57"/>
      <c r="I25" s="56" t="s">
        <v>130</v>
      </c>
      <c r="J25" s="57"/>
      <c r="K25" s="57"/>
      <c r="L25" s="57"/>
      <c r="M25" s="57"/>
      <c r="N25" s="56" t="s">
        <v>131</v>
      </c>
      <c r="O25" s="57"/>
      <c r="P25" s="58"/>
      <c r="Q25" s="59"/>
      <c r="R25" s="253"/>
      <c r="S25" s="50"/>
      <c r="T25" s="60"/>
      <c r="U25" s="61" t="s">
        <v>132</v>
      </c>
      <c r="V25" s="54"/>
      <c r="W25" s="54"/>
    </row>
    <row r="26" spans="1:23" x14ac:dyDescent="0.25">
      <c r="A26" s="45"/>
      <c r="B26" s="55"/>
      <c r="C26" s="189"/>
      <c r="D26" s="55"/>
      <c r="E26" s="56" t="s">
        <v>133</v>
      </c>
      <c r="F26" s="57"/>
      <c r="G26" s="57"/>
      <c r="H26" s="57"/>
      <c r="I26" s="56" t="s">
        <v>134</v>
      </c>
      <c r="J26" s="57"/>
      <c r="K26" s="57"/>
      <c r="L26" s="57"/>
      <c r="M26" s="57"/>
      <c r="N26" s="56" t="s">
        <v>135</v>
      </c>
      <c r="O26" s="57"/>
      <c r="P26" s="58"/>
      <c r="Q26" s="49"/>
      <c r="R26" s="50"/>
      <c r="S26" s="253"/>
      <c r="T26" s="54"/>
      <c r="U26" s="54"/>
      <c r="V26" s="54"/>
      <c r="W26" s="54"/>
    </row>
    <row r="27" spans="1:23" x14ac:dyDescent="0.25">
      <c r="A27" s="62"/>
      <c r="B27" s="63"/>
      <c r="C27" s="190"/>
      <c r="D27" s="63"/>
      <c r="E27" s="64"/>
      <c r="F27" s="65" t="s">
        <v>136</v>
      </c>
      <c r="G27" s="57"/>
      <c r="H27" s="57"/>
      <c r="I27" s="64"/>
      <c r="J27" s="65" t="s">
        <v>137</v>
      </c>
      <c r="K27" s="57"/>
      <c r="L27" s="57"/>
      <c r="M27" s="57"/>
      <c r="N27" s="64"/>
      <c r="O27" s="65" t="s">
        <v>138</v>
      </c>
      <c r="P27" s="58"/>
      <c r="Q27" s="59"/>
      <c r="R27" s="253"/>
      <c r="S27" s="50"/>
      <c r="T27" s="60"/>
      <c r="U27" s="54"/>
      <c r="V27" s="54"/>
      <c r="W27" s="54"/>
    </row>
    <row r="28" spans="1:23" x14ac:dyDescent="0.25">
      <c r="A28" s="62"/>
      <c r="B28" s="63"/>
      <c r="C28" s="190"/>
      <c r="D28" s="63"/>
      <c r="E28" s="64"/>
      <c r="F28" s="65" t="s">
        <v>139</v>
      </c>
      <c r="G28" s="57"/>
      <c r="H28" s="57"/>
      <c r="I28" s="64"/>
      <c r="J28" s="65" t="s">
        <v>140</v>
      </c>
      <c r="K28" s="57"/>
      <c r="L28" s="57"/>
      <c r="M28" s="57"/>
      <c r="N28" s="64"/>
      <c r="O28" s="65" t="s">
        <v>141</v>
      </c>
      <c r="P28" s="58"/>
      <c r="Q28" s="49"/>
      <c r="R28" s="50"/>
      <c r="S28" s="253"/>
      <c r="T28" s="60"/>
      <c r="U28" s="54"/>
      <c r="V28" s="54"/>
      <c r="W28" s="54"/>
    </row>
    <row r="29" spans="1:23" x14ac:dyDescent="0.25">
      <c r="A29" s="62"/>
      <c r="B29" s="63"/>
      <c r="C29" s="190"/>
      <c r="D29" s="63"/>
      <c r="E29" s="64"/>
      <c r="F29" s="65" t="s">
        <v>142</v>
      </c>
      <c r="G29" s="57"/>
      <c r="H29" s="57"/>
      <c r="I29" s="64"/>
      <c r="J29" s="65" t="s">
        <v>143</v>
      </c>
      <c r="K29" s="57"/>
      <c r="L29" s="57"/>
      <c r="M29" s="57"/>
      <c r="N29" s="64"/>
      <c r="O29" s="65" t="s">
        <v>144</v>
      </c>
      <c r="P29" s="58"/>
      <c r="Q29" s="59"/>
      <c r="R29" s="253"/>
      <c r="S29" s="50"/>
      <c r="T29" s="60"/>
      <c r="U29" s="54"/>
      <c r="V29" s="54"/>
      <c r="W29" s="54"/>
    </row>
    <row r="30" spans="1:23" x14ac:dyDescent="0.25">
      <c r="A30" s="62"/>
      <c r="B30" s="63"/>
      <c r="C30" s="190"/>
      <c r="D30" s="63"/>
      <c r="E30" s="64"/>
      <c r="F30" s="57"/>
      <c r="G30" s="66" t="s">
        <v>145</v>
      </c>
      <c r="H30" s="57"/>
      <c r="I30" s="64"/>
      <c r="J30" s="57"/>
      <c r="K30" s="65" t="s">
        <v>146</v>
      </c>
      <c r="L30" s="57"/>
      <c r="M30" s="57"/>
      <c r="N30" s="64"/>
      <c r="O30" s="57"/>
      <c r="P30" s="67" t="s">
        <v>147</v>
      </c>
      <c r="Q30" s="49"/>
      <c r="R30" s="50"/>
      <c r="S30" s="253"/>
      <c r="T30" s="60"/>
      <c r="U30" s="54"/>
      <c r="V30" s="54"/>
      <c r="W30" s="54"/>
    </row>
    <row r="31" spans="1:23" x14ac:dyDescent="0.25">
      <c r="A31" s="62"/>
      <c r="B31" s="63"/>
      <c r="C31" s="190"/>
      <c r="D31" s="63"/>
      <c r="E31" s="64"/>
      <c r="F31" s="57"/>
      <c r="G31" s="66" t="s">
        <v>148</v>
      </c>
      <c r="H31" s="57"/>
      <c r="I31" s="64"/>
      <c r="J31" s="57"/>
      <c r="K31" s="65" t="s">
        <v>149</v>
      </c>
      <c r="L31" s="57"/>
      <c r="M31" s="57"/>
      <c r="N31" s="64"/>
      <c r="O31" s="57"/>
      <c r="P31" s="67" t="s">
        <v>150</v>
      </c>
      <c r="Q31" s="59"/>
      <c r="R31" s="253"/>
      <c r="S31" s="50"/>
      <c r="T31" s="60"/>
      <c r="U31" s="54"/>
      <c r="V31" s="68"/>
      <c r="W31" s="54"/>
    </row>
    <row r="32" spans="1:23" x14ac:dyDescent="0.25">
      <c r="A32" s="62"/>
      <c r="B32" s="63"/>
      <c r="C32" s="190"/>
      <c r="D32" s="63"/>
      <c r="E32" s="64"/>
      <c r="F32" s="57"/>
      <c r="G32" s="66" t="s">
        <v>151</v>
      </c>
      <c r="H32" s="57"/>
      <c r="I32" s="64"/>
      <c r="J32" s="57"/>
      <c r="K32" s="65" t="s">
        <v>152</v>
      </c>
      <c r="L32" s="57"/>
      <c r="M32" s="57"/>
      <c r="N32" s="64"/>
      <c r="O32" s="57"/>
      <c r="P32" s="67" t="s">
        <v>153</v>
      </c>
      <c r="Q32" s="49"/>
      <c r="R32" s="50"/>
      <c r="S32" s="253"/>
      <c r="T32" s="60"/>
      <c r="U32" s="54"/>
      <c r="V32" s="68"/>
      <c r="W32" s="54"/>
    </row>
    <row r="33" spans="1:23" x14ac:dyDescent="0.25">
      <c r="A33" s="62"/>
      <c r="B33" s="63"/>
      <c r="C33" s="190"/>
      <c r="D33" s="63"/>
      <c r="E33" s="64"/>
      <c r="F33" s="57"/>
      <c r="G33" s="57"/>
      <c r="H33" s="67" t="s">
        <v>154</v>
      </c>
      <c r="I33" s="64"/>
      <c r="J33" s="57"/>
      <c r="K33" s="57"/>
      <c r="L33" s="65" t="s">
        <v>155</v>
      </c>
      <c r="M33" s="57"/>
      <c r="N33" s="64"/>
      <c r="O33" s="57"/>
      <c r="P33" s="58"/>
      <c r="Q33" s="59"/>
      <c r="R33" s="253"/>
      <c r="S33" s="50"/>
      <c r="T33" s="60"/>
      <c r="U33" s="54"/>
      <c r="V33" s="68"/>
      <c r="W33" s="54"/>
    </row>
    <row r="34" spans="1:23" x14ac:dyDescent="0.25">
      <c r="A34" s="62"/>
      <c r="B34" s="63"/>
      <c r="C34" s="190"/>
      <c r="D34" s="63"/>
      <c r="E34" s="64"/>
      <c r="F34" s="57"/>
      <c r="G34" s="57"/>
      <c r="H34" s="67" t="s">
        <v>156</v>
      </c>
      <c r="I34" s="64"/>
      <c r="J34" s="57"/>
      <c r="K34" s="57"/>
      <c r="L34" s="69" t="s">
        <v>100</v>
      </c>
      <c r="M34" s="57"/>
      <c r="N34" s="64"/>
      <c r="O34" s="57"/>
      <c r="P34" s="58"/>
      <c r="Q34" s="49"/>
      <c r="R34" s="50"/>
      <c r="S34" s="253"/>
      <c r="T34" s="60"/>
      <c r="U34" s="54"/>
      <c r="V34" s="54"/>
      <c r="W34" s="54"/>
    </row>
    <row r="35" spans="1:23" x14ac:dyDescent="0.25">
      <c r="A35" s="62"/>
      <c r="B35" s="63"/>
      <c r="C35" s="190"/>
      <c r="D35" s="63"/>
      <c r="E35" s="64"/>
      <c r="F35" s="57"/>
      <c r="G35" s="57"/>
      <c r="H35" s="67" t="s">
        <v>157</v>
      </c>
      <c r="I35" s="64"/>
      <c r="J35" s="57"/>
      <c r="K35" s="57"/>
      <c r="L35" s="65" t="s">
        <v>158</v>
      </c>
      <c r="M35" s="57"/>
      <c r="N35" s="64"/>
      <c r="O35" s="57"/>
      <c r="P35" s="58"/>
      <c r="Q35" s="59"/>
      <c r="R35" s="253"/>
      <c r="S35" s="50"/>
      <c r="T35" s="60"/>
      <c r="U35" s="54"/>
      <c r="V35" s="54"/>
      <c r="W35" s="54"/>
    </row>
    <row r="36" spans="1:23" x14ac:dyDescent="0.25">
      <c r="A36" s="62"/>
      <c r="B36" s="63"/>
      <c r="C36" s="190"/>
      <c r="D36" s="63"/>
      <c r="E36" s="64"/>
      <c r="F36" s="57"/>
      <c r="G36" s="57"/>
      <c r="H36" s="57"/>
      <c r="I36" s="64"/>
      <c r="J36" s="57"/>
      <c r="K36" s="57"/>
      <c r="L36" s="57"/>
      <c r="M36" s="66" t="s">
        <v>159</v>
      </c>
      <c r="N36" s="64"/>
      <c r="O36" s="57"/>
      <c r="P36" s="58"/>
      <c r="Q36" s="49"/>
      <c r="R36" s="50"/>
      <c r="S36" s="253"/>
      <c r="T36" s="60"/>
      <c r="U36" s="54"/>
      <c r="V36" s="54"/>
      <c r="W36" s="54"/>
    </row>
    <row r="37" spans="1:23" x14ac:dyDescent="0.25">
      <c r="A37" s="62"/>
      <c r="B37" s="63"/>
      <c r="C37" s="190"/>
      <c r="D37" s="63"/>
      <c r="E37" s="64"/>
      <c r="F37" s="57"/>
      <c r="G37" s="57"/>
      <c r="H37" s="57"/>
      <c r="I37" s="64"/>
      <c r="J37" s="57"/>
      <c r="K37" s="57"/>
      <c r="L37" s="57"/>
      <c r="M37" s="66" t="s">
        <v>160</v>
      </c>
      <c r="N37" s="64"/>
      <c r="O37" s="57"/>
      <c r="P37" s="58"/>
      <c r="Q37" s="59"/>
      <c r="R37" s="253"/>
      <c r="S37" s="50"/>
      <c r="T37" s="60"/>
      <c r="U37" s="54"/>
      <c r="V37" s="54"/>
      <c r="W37" s="54"/>
    </row>
    <row r="38" spans="1:23" ht="15.75" thickBot="1" x14ac:dyDescent="0.3">
      <c r="A38" s="62"/>
      <c r="B38" s="63"/>
      <c r="C38" s="190"/>
      <c r="D38" s="63"/>
      <c r="E38" s="70"/>
      <c r="F38" s="71"/>
      <c r="G38" s="71"/>
      <c r="H38" s="71"/>
      <c r="I38" s="70"/>
      <c r="J38" s="71"/>
      <c r="K38" s="71"/>
      <c r="L38" s="71"/>
      <c r="M38" s="72" t="s">
        <v>161</v>
      </c>
      <c r="N38" s="70"/>
      <c r="O38" s="71"/>
      <c r="P38" s="73"/>
      <c r="Q38" s="49"/>
      <c r="R38" s="50"/>
      <c r="S38" s="50"/>
      <c r="T38" s="10"/>
      <c r="U38" s="10"/>
      <c r="V38" s="10"/>
      <c r="W38" s="10"/>
    </row>
  </sheetData>
  <conditionalFormatting sqref="F12:G12 F20:G20 F16:G16 F18:G18 F10:G10 E8:G8 F14:G14 L14:M14 L8:M8 L10:M10 L18:M18 L16:M16 L20:M20 L12:M12 I14:J14 I8:J8 I10:J10 I18:J18 I16:J16 I20:J20 I12:J12">
    <cfRule type="expression" dxfId="47" priority="54" stopIfTrue="1">
      <formula>E7-E8&gt;2</formula>
    </cfRule>
    <cfRule type="expression" dxfId="46" priority="55" stopIfTrue="1">
      <formula>E7-E8=2</formula>
    </cfRule>
    <cfRule type="expression" dxfId="45" priority="56" stopIfTrue="1">
      <formula>E7-E8 = 1</formula>
    </cfRule>
  </conditionalFormatting>
  <conditionalFormatting sqref="E10">
    <cfRule type="expression" dxfId="44" priority="48" stopIfTrue="1">
      <formula>E9-E10&gt;2</formula>
    </cfRule>
    <cfRule type="expression" dxfId="43" priority="49" stopIfTrue="1">
      <formula>E9-E10=2</formula>
    </cfRule>
    <cfRule type="expression" dxfId="42" priority="50" stopIfTrue="1">
      <formula>E9-E10 = 1</formula>
    </cfRule>
  </conditionalFormatting>
  <conditionalFormatting sqref="N14:P14">
    <cfRule type="expression" dxfId="41" priority="39" stopIfTrue="1">
      <formula>N13-N14&gt;2</formula>
    </cfRule>
    <cfRule type="expression" dxfId="40" priority="40" stopIfTrue="1">
      <formula>N13-N14=2</formula>
    </cfRule>
    <cfRule type="expression" dxfId="39" priority="41" stopIfTrue="1">
      <formula>N13-N14 = 1</formula>
    </cfRule>
  </conditionalFormatting>
  <conditionalFormatting sqref="N8:P8">
    <cfRule type="expression" dxfId="38" priority="51" stopIfTrue="1">
      <formula>N7-N8&gt;2</formula>
    </cfRule>
    <cfRule type="expression" dxfId="37" priority="52" stopIfTrue="1">
      <formula>N7-N8=2</formula>
    </cfRule>
    <cfRule type="expression" dxfId="36" priority="53" stopIfTrue="1">
      <formula>N7-N8 = 1</formula>
    </cfRule>
  </conditionalFormatting>
  <conditionalFormatting sqref="E18">
    <cfRule type="expression" dxfId="35" priority="30" stopIfTrue="1">
      <formula>E17-E18&gt;2</formula>
    </cfRule>
    <cfRule type="expression" dxfId="34" priority="31" stopIfTrue="1">
      <formula>E17-E18=2</formula>
    </cfRule>
    <cfRule type="expression" dxfId="33" priority="32" stopIfTrue="1">
      <formula>E17-E18 = 1</formula>
    </cfRule>
  </conditionalFormatting>
  <conditionalFormatting sqref="N10:P10">
    <cfRule type="expression" dxfId="32" priority="45" stopIfTrue="1">
      <formula>N9-N10&gt;2</formula>
    </cfRule>
    <cfRule type="expression" dxfId="31" priority="46" stopIfTrue="1">
      <formula>N9-N10=2</formula>
    </cfRule>
    <cfRule type="expression" dxfId="30" priority="47" stopIfTrue="1">
      <formula>N9-N10 = 1</formula>
    </cfRule>
  </conditionalFormatting>
  <conditionalFormatting sqref="N18:P18">
    <cfRule type="expression" dxfId="29" priority="27" stopIfTrue="1">
      <formula>N17-N18&gt;2</formula>
    </cfRule>
    <cfRule type="expression" dxfId="28" priority="28" stopIfTrue="1">
      <formula>N17-N18=2</formula>
    </cfRule>
    <cfRule type="expression" dxfId="27" priority="29" stopIfTrue="1">
      <formula>N17-N18 = 1</formula>
    </cfRule>
  </conditionalFormatting>
  <conditionalFormatting sqref="E14">
    <cfRule type="expression" dxfId="26" priority="42" stopIfTrue="1">
      <formula>E13-E14&gt;2</formula>
    </cfRule>
    <cfRule type="expression" dxfId="25" priority="43" stopIfTrue="1">
      <formula>E13-E14=2</formula>
    </cfRule>
    <cfRule type="expression" dxfId="24" priority="44" stopIfTrue="1">
      <formula>E13-E14 = 1</formula>
    </cfRule>
  </conditionalFormatting>
  <conditionalFormatting sqref="E16">
    <cfRule type="expression" dxfId="23" priority="36" stopIfTrue="1">
      <formula>E15-E16&gt;2</formula>
    </cfRule>
    <cfRule type="expression" dxfId="22" priority="37" stopIfTrue="1">
      <formula>E15-E16=2</formula>
    </cfRule>
    <cfRule type="expression" dxfId="21" priority="38" stopIfTrue="1">
      <formula>E15-E16 = 1</formula>
    </cfRule>
  </conditionalFormatting>
  <conditionalFormatting sqref="N16:P16">
    <cfRule type="expression" dxfId="20" priority="33" stopIfTrue="1">
      <formula>N15-N16&gt;2</formula>
    </cfRule>
    <cfRule type="expression" dxfId="19" priority="34" stopIfTrue="1">
      <formula>N15-N16=2</formula>
    </cfRule>
    <cfRule type="expression" dxfId="18" priority="35" stopIfTrue="1">
      <formula>N15-N16 = 1</formula>
    </cfRule>
  </conditionalFormatting>
  <conditionalFormatting sqref="E20">
    <cfRule type="expression" dxfId="17" priority="24" stopIfTrue="1">
      <formula>E19-E20&gt;2</formula>
    </cfRule>
    <cfRule type="expression" dxfId="16" priority="25" stopIfTrue="1">
      <formula>E19-E20=2</formula>
    </cfRule>
    <cfRule type="expression" dxfId="15" priority="26" stopIfTrue="1">
      <formula>E19-E20 = 1</formula>
    </cfRule>
  </conditionalFormatting>
  <conditionalFormatting sqref="N20:P20">
    <cfRule type="expression" dxfId="14" priority="21" stopIfTrue="1">
      <formula>N19-N20&gt;2</formula>
    </cfRule>
    <cfRule type="expression" dxfId="13" priority="22" stopIfTrue="1">
      <formula>N19-N20=2</formula>
    </cfRule>
    <cfRule type="expression" dxfId="12" priority="23" stopIfTrue="1">
      <formula>N19-N20 = 1</formula>
    </cfRule>
  </conditionalFormatting>
  <conditionalFormatting sqref="Q4">
    <cfRule type="iconSet" priority="20">
      <iconSet iconSet="3TrafficLights2">
        <cfvo type="percent" val="0"/>
        <cfvo type="formula" val="$J$4" gte="0"/>
        <cfvo type="formula" val="$F$4" gte="0"/>
      </iconSet>
    </cfRule>
  </conditionalFormatting>
  <conditionalFormatting sqref="E12">
    <cfRule type="expression" dxfId="11" priority="17" stopIfTrue="1">
      <formula>E11-E12&gt;2</formula>
    </cfRule>
    <cfRule type="expression" dxfId="10" priority="18" stopIfTrue="1">
      <formula>E11-E12=2</formula>
    </cfRule>
    <cfRule type="expression" dxfId="9" priority="19" stopIfTrue="1">
      <formula>E11-E12 = 1</formula>
    </cfRule>
  </conditionalFormatting>
  <conditionalFormatting sqref="N12:P12">
    <cfRule type="expression" dxfId="8" priority="14" stopIfTrue="1">
      <formula>N11-N12&gt;2</formula>
    </cfRule>
    <cfRule type="expression" dxfId="7" priority="15" stopIfTrue="1">
      <formula>N11-N12=2</formula>
    </cfRule>
    <cfRule type="expression" dxfId="6" priority="16" stopIfTrue="1">
      <formula>N11-N12 = 1</formula>
    </cfRule>
  </conditionalFormatting>
  <conditionalFormatting sqref="Q8">
    <cfRule type="iconSet" priority="13">
      <iconSet iconSet="3TrafficLights2">
        <cfvo type="percent" val="0"/>
        <cfvo type="formula" val="$J$4" gte="0"/>
        <cfvo type="formula" val="$F$4" gte="0"/>
      </iconSet>
    </cfRule>
  </conditionalFormatting>
  <conditionalFormatting sqref="Q10">
    <cfRule type="iconSet" priority="12">
      <iconSet iconSet="3TrafficLights2">
        <cfvo type="percent" val="0"/>
        <cfvo type="formula" val="$J$4" gte="0"/>
        <cfvo type="formula" val="$F$4" gte="0"/>
      </iconSet>
    </cfRule>
  </conditionalFormatting>
  <conditionalFormatting sqref="Q12">
    <cfRule type="iconSet" priority="11">
      <iconSet iconSet="3TrafficLights2">
        <cfvo type="percent" val="0"/>
        <cfvo type="formula" val="$J$4" gte="0"/>
        <cfvo type="formula" val="$F$4" gte="0"/>
      </iconSet>
    </cfRule>
  </conditionalFormatting>
  <conditionalFormatting sqref="Q14">
    <cfRule type="iconSet" priority="10">
      <iconSet iconSet="3TrafficLights2">
        <cfvo type="percent" val="0"/>
        <cfvo type="formula" val="$J$4" gte="0"/>
        <cfvo type="formula" val="$F$4" gte="0"/>
      </iconSet>
    </cfRule>
  </conditionalFormatting>
  <conditionalFormatting sqref="Q16">
    <cfRule type="iconSet" priority="9">
      <iconSet iconSet="3TrafficLights2">
        <cfvo type="percent" val="0"/>
        <cfvo type="formula" val="$J$4" gte="0"/>
        <cfvo type="formula" val="$F$4" gte="0"/>
      </iconSet>
    </cfRule>
  </conditionalFormatting>
  <conditionalFormatting sqref="Q18">
    <cfRule type="iconSet" priority="8">
      <iconSet iconSet="3TrafficLights2">
        <cfvo type="percent" val="0"/>
        <cfvo type="formula" val="$J$4" gte="0"/>
        <cfvo type="formula" val="$F$4" gte="0"/>
      </iconSet>
    </cfRule>
  </conditionalFormatting>
  <conditionalFormatting sqref="Q20">
    <cfRule type="iconSet" priority="7">
      <iconSet iconSet="3TrafficLights2">
        <cfvo type="percent" val="0"/>
        <cfvo type="formula" val="$J$4" gte="0"/>
        <cfvo type="formula" val="$F$4" gte="0"/>
      </iconSet>
    </cfRule>
  </conditionalFormatting>
  <conditionalFormatting sqref="K12 K20 K16 K18 K10 K8 K14">
    <cfRule type="expression" dxfId="5" priority="4" stopIfTrue="1">
      <formula>K7-K8&gt;2</formula>
    </cfRule>
    <cfRule type="expression" dxfId="4" priority="5" stopIfTrue="1">
      <formula>K7-K8=2</formula>
    </cfRule>
    <cfRule type="expression" dxfId="3" priority="6" stopIfTrue="1">
      <formula>K7-K8 = 1</formula>
    </cfRule>
  </conditionalFormatting>
  <conditionalFormatting sqref="H12 H20 H16 H18 H10 H8 H14">
    <cfRule type="expression" dxfId="2" priority="1" stopIfTrue="1">
      <formula>H7-H8&gt;2</formula>
    </cfRule>
    <cfRule type="expression" dxfId="1" priority="2" stopIfTrue="1">
      <formula>H7-H8=2</formula>
    </cfRule>
    <cfRule type="expression" dxfId="0" priority="3" stopIfTrue="1">
      <formula>H7-H8 = 1</formula>
    </cfRule>
  </conditionalFormatting>
  <hyperlinks>
    <hyperlink ref="Q21" r:id="rId1" display="http://creativecommons.org/licenses/by-sa/3.0/de/"/>
  </hyperlinks>
  <pageMargins left="0.11811023622047245" right="0.11811023622047245" top="0.78740157480314965" bottom="0.56000000000000005"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5"/>
  <sheetViews>
    <sheetView workbookViewId="0">
      <selection activeCell="A3" sqref="A3"/>
    </sheetView>
  </sheetViews>
  <sheetFormatPr baseColWidth="10" defaultRowHeight="15" x14ac:dyDescent="0.25"/>
  <cols>
    <col min="1" max="1" width="27.7109375" customWidth="1"/>
    <col min="3" max="3" width="3.5703125" bestFit="1" customWidth="1"/>
    <col min="4" max="4" width="15" bestFit="1" customWidth="1"/>
    <col min="5" max="5" width="6.85546875" bestFit="1" customWidth="1"/>
    <col min="6" max="7" width="7.5703125" bestFit="1" customWidth="1"/>
    <col min="8" max="8" width="2.28515625" bestFit="1" customWidth="1"/>
    <col min="9" max="9" width="3.85546875" bestFit="1" customWidth="1"/>
    <col min="10" max="10" width="6" customWidth="1"/>
  </cols>
  <sheetData>
    <row r="1" spans="1:16" ht="21" x14ac:dyDescent="0.25">
      <c r="A1" s="1" t="s">
        <v>162</v>
      </c>
      <c r="B1" s="74"/>
      <c r="C1" s="74"/>
      <c r="D1" s="74"/>
      <c r="E1" s="74"/>
      <c r="F1" s="74"/>
      <c r="G1" s="74"/>
      <c r="H1" s="74"/>
      <c r="I1" s="74"/>
      <c r="J1" s="74"/>
      <c r="K1" s="74" t="s">
        <v>163</v>
      </c>
      <c r="L1" s="74"/>
      <c r="M1" s="75"/>
      <c r="N1" s="75"/>
      <c r="O1" s="75"/>
      <c r="P1" s="76"/>
    </row>
    <row r="2" spans="1:16" ht="15.75" x14ac:dyDescent="0.25">
      <c r="A2" s="15" t="str">
        <f>Kompetenzmatrix!A2</f>
        <v>für das industrielle Lösungs- und Servicegeschäft</v>
      </c>
      <c r="B2" s="74"/>
      <c r="C2" s="74"/>
      <c r="D2" s="74"/>
      <c r="E2" s="74"/>
      <c r="F2" s="74"/>
      <c r="G2" s="74"/>
      <c r="H2" s="74"/>
      <c r="I2" s="74"/>
      <c r="J2" s="74"/>
      <c r="K2" s="74"/>
      <c r="L2" s="74"/>
      <c r="M2" s="75"/>
      <c r="N2" s="75"/>
      <c r="O2" s="75"/>
      <c r="P2" s="76"/>
    </row>
    <row r="3" spans="1:16" x14ac:dyDescent="0.25">
      <c r="A3" s="74"/>
      <c r="B3" s="74"/>
      <c r="C3" s="74"/>
      <c r="D3" s="74"/>
      <c r="E3" s="74"/>
      <c r="F3" s="74"/>
      <c r="G3" s="74"/>
      <c r="H3" s="74"/>
      <c r="I3" s="74"/>
      <c r="J3" s="74"/>
      <c r="K3" s="74"/>
      <c r="L3" s="74"/>
      <c r="M3" s="75"/>
      <c r="N3" s="75"/>
      <c r="O3" s="75"/>
      <c r="P3" s="76"/>
    </row>
    <row r="4" spans="1:16" ht="9.75" customHeight="1" x14ac:dyDescent="0.25">
      <c r="A4" s="77"/>
      <c r="B4" s="77"/>
      <c r="C4" s="78"/>
      <c r="D4" s="77"/>
      <c r="E4" s="78"/>
      <c r="F4" s="77"/>
      <c r="G4" s="77"/>
      <c r="H4" s="77"/>
      <c r="I4" s="78"/>
      <c r="J4" s="77"/>
      <c r="K4" s="77" t="s">
        <v>164</v>
      </c>
      <c r="L4" s="78"/>
      <c r="M4" s="78"/>
      <c r="N4" s="78"/>
      <c r="O4" s="78"/>
      <c r="P4" s="79"/>
    </row>
    <row r="5" spans="1:16" x14ac:dyDescent="0.25">
      <c r="A5" s="80"/>
      <c r="B5" s="256" t="s">
        <v>165</v>
      </c>
      <c r="C5" s="257"/>
      <c r="D5" s="81"/>
      <c r="E5" s="81" t="s">
        <v>166</v>
      </c>
      <c r="F5" s="82" t="s">
        <v>122</v>
      </c>
      <c r="G5" s="82" t="s">
        <v>122</v>
      </c>
      <c r="H5" s="258" t="s">
        <v>167</v>
      </c>
      <c r="I5" s="259"/>
      <c r="J5" s="82" t="s">
        <v>166</v>
      </c>
      <c r="K5" s="82" t="s">
        <v>168</v>
      </c>
      <c r="L5" s="82" t="s">
        <v>168</v>
      </c>
      <c r="M5" s="82" t="s">
        <v>169</v>
      </c>
      <c r="N5" s="82"/>
      <c r="O5" s="82"/>
      <c r="P5" s="82"/>
    </row>
    <row r="6" spans="1:16" x14ac:dyDescent="0.25">
      <c r="A6" s="80" t="s">
        <v>170</v>
      </c>
      <c r="B6" s="80" t="s">
        <v>171</v>
      </c>
      <c r="C6" s="81" t="s">
        <v>169</v>
      </c>
      <c r="D6" s="80" t="s">
        <v>172</v>
      </c>
      <c r="E6" s="81" t="s">
        <v>173</v>
      </c>
      <c r="F6" s="81" t="s">
        <v>174</v>
      </c>
      <c r="G6" s="82" t="s">
        <v>175</v>
      </c>
      <c r="H6" s="82" t="s">
        <v>176</v>
      </c>
      <c r="I6" s="82" t="s">
        <v>177</v>
      </c>
      <c r="J6" s="82" t="s">
        <v>178</v>
      </c>
      <c r="K6" s="83" t="s">
        <v>179</v>
      </c>
      <c r="L6" s="82" t="s">
        <v>180</v>
      </c>
      <c r="M6" s="82" t="s">
        <v>181</v>
      </c>
      <c r="N6" s="82" t="s">
        <v>182</v>
      </c>
      <c r="O6" s="82" t="s">
        <v>183</v>
      </c>
      <c r="P6" s="82" t="s">
        <v>184</v>
      </c>
    </row>
    <row r="7" spans="1:16" ht="11.25" hidden="1" customHeight="1" x14ac:dyDescent="0.25">
      <c r="A7" s="84" t="s">
        <v>185</v>
      </c>
      <c r="B7" s="84"/>
      <c r="C7" s="85" t="s">
        <v>186</v>
      </c>
      <c r="D7" s="84" t="s">
        <v>187</v>
      </c>
      <c r="E7" s="85" t="s">
        <v>188</v>
      </c>
      <c r="F7" s="85" t="s">
        <v>189</v>
      </c>
      <c r="G7" s="86">
        <v>37435</v>
      </c>
      <c r="H7" s="87" t="s">
        <v>190</v>
      </c>
      <c r="I7" s="87"/>
      <c r="J7" s="88">
        <v>5</v>
      </c>
      <c r="K7" s="89">
        <v>2002</v>
      </c>
      <c r="L7" s="89">
        <v>2002</v>
      </c>
      <c r="M7" s="87">
        <v>25</v>
      </c>
      <c r="N7" s="90">
        <f t="shared" ref="N7:N69" si="0">J7/M7</f>
        <v>0.2</v>
      </c>
      <c r="O7" s="90">
        <f t="shared" ref="O7:O66" si="1">J7/M7</f>
        <v>0.2</v>
      </c>
      <c r="P7" s="90">
        <f>IF(H7="x", J7/M7,0)</f>
        <v>0.2</v>
      </c>
    </row>
    <row r="8" spans="1:16" ht="11.25" hidden="1" customHeight="1" x14ac:dyDescent="0.25">
      <c r="A8" s="84" t="s">
        <v>185</v>
      </c>
      <c r="B8" s="84"/>
      <c r="C8" s="85" t="s">
        <v>186</v>
      </c>
      <c r="D8" s="84" t="s">
        <v>187</v>
      </c>
      <c r="E8" s="85" t="s">
        <v>188</v>
      </c>
      <c r="F8" s="85" t="s">
        <v>189</v>
      </c>
      <c r="G8" s="86">
        <v>37435</v>
      </c>
      <c r="H8" s="87" t="s">
        <v>190</v>
      </c>
      <c r="I8" s="87"/>
      <c r="J8" s="88">
        <v>5</v>
      </c>
      <c r="K8" s="89">
        <v>2002</v>
      </c>
      <c r="L8" s="89">
        <v>2002</v>
      </c>
      <c r="M8" s="87">
        <v>25</v>
      </c>
      <c r="N8" s="90">
        <f t="shared" si="0"/>
        <v>0.2</v>
      </c>
      <c r="O8" s="90">
        <f t="shared" si="1"/>
        <v>0.2</v>
      </c>
      <c r="P8" s="90">
        <f t="shared" ref="P8:P66" si="2">IF(H8="x", J8/M8,0)</f>
        <v>0.2</v>
      </c>
    </row>
    <row r="9" spans="1:16" ht="11.25" hidden="1" customHeight="1" x14ac:dyDescent="0.25">
      <c r="A9" s="84" t="s">
        <v>191</v>
      </c>
      <c r="B9" s="84"/>
      <c r="C9" s="85" t="s">
        <v>186</v>
      </c>
      <c r="D9" s="84" t="s">
        <v>187</v>
      </c>
      <c r="E9" s="85" t="s">
        <v>188</v>
      </c>
      <c r="F9" s="85" t="s">
        <v>192</v>
      </c>
      <c r="G9" s="86">
        <v>37554</v>
      </c>
      <c r="H9" s="87" t="s">
        <v>190</v>
      </c>
      <c r="I9" s="87"/>
      <c r="J9" s="88">
        <v>5</v>
      </c>
      <c r="K9" s="89">
        <v>2002</v>
      </c>
      <c r="L9" s="89">
        <v>2002</v>
      </c>
      <c r="M9" s="87">
        <v>25</v>
      </c>
      <c r="N9" s="90">
        <f t="shared" si="0"/>
        <v>0.2</v>
      </c>
      <c r="O9" s="90">
        <f t="shared" si="1"/>
        <v>0.2</v>
      </c>
      <c r="P9" s="90">
        <f t="shared" si="2"/>
        <v>0.2</v>
      </c>
    </row>
    <row r="10" spans="1:16" ht="11.25" hidden="1" customHeight="1" x14ac:dyDescent="0.25">
      <c r="A10" s="91" t="s">
        <v>193</v>
      </c>
      <c r="B10" s="91"/>
      <c r="C10" s="92" t="s">
        <v>186</v>
      </c>
      <c r="D10" s="91" t="s">
        <v>194</v>
      </c>
      <c r="E10" s="92" t="s">
        <v>188</v>
      </c>
      <c r="F10" s="92" t="s">
        <v>195</v>
      </c>
      <c r="G10" s="86" t="s">
        <v>195</v>
      </c>
      <c r="H10" s="92" t="s">
        <v>190</v>
      </c>
      <c r="I10" s="92"/>
      <c r="J10" s="88">
        <v>5</v>
      </c>
      <c r="K10" s="89">
        <v>2002</v>
      </c>
      <c r="L10" s="89">
        <v>2002</v>
      </c>
      <c r="M10" s="87">
        <v>25</v>
      </c>
      <c r="N10" s="90">
        <f t="shared" si="0"/>
        <v>0.2</v>
      </c>
      <c r="O10" s="90">
        <f t="shared" si="1"/>
        <v>0.2</v>
      </c>
      <c r="P10" s="90">
        <f t="shared" si="2"/>
        <v>0.2</v>
      </c>
    </row>
    <row r="11" spans="1:16" ht="11.25" customHeight="1" x14ac:dyDescent="0.25">
      <c r="A11" s="91" t="s">
        <v>196</v>
      </c>
      <c r="B11" s="91"/>
      <c r="C11" s="92" t="s">
        <v>197</v>
      </c>
      <c r="D11" s="91" t="s">
        <v>198</v>
      </c>
      <c r="E11" s="92" t="s">
        <v>188</v>
      </c>
      <c r="F11" s="92" t="s">
        <v>199</v>
      </c>
      <c r="G11" s="86" t="s">
        <v>200</v>
      </c>
      <c r="H11" s="93" t="s">
        <v>190</v>
      </c>
      <c r="I11" s="93"/>
      <c r="J11" s="88">
        <v>15</v>
      </c>
      <c r="K11" s="89">
        <v>2004</v>
      </c>
      <c r="L11" s="89">
        <v>2005</v>
      </c>
      <c r="M11" s="87">
        <v>25</v>
      </c>
      <c r="N11" s="90">
        <f t="shared" si="0"/>
        <v>0.6</v>
      </c>
      <c r="O11" s="90">
        <f t="shared" si="1"/>
        <v>0.6</v>
      </c>
      <c r="P11" s="90">
        <f t="shared" si="2"/>
        <v>0.6</v>
      </c>
    </row>
    <row r="12" spans="1:16" ht="11.25" customHeight="1" x14ac:dyDescent="0.25">
      <c r="A12" s="91" t="s">
        <v>201</v>
      </c>
      <c r="B12" s="91"/>
      <c r="C12" s="92" t="s">
        <v>186</v>
      </c>
      <c r="D12" s="91" t="s">
        <v>202</v>
      </c>
      <c r="E12" s="92" t="s">
        <v>203</v>
      </c>
      <c r="F12" s="92" t="s">
        <v>204</v>
      </c>
      <c r="G12" s="86" t="s">
        <v>205</v>
      </c>
      <c r="H12" s="92" t="s">
        <v>190</v>
      </c>
      <c r="I12" s="92"/>
      <c r="J12" s="88">
        <v>2</v>
      </c>
      <c r="K12" s="89">
        <v>2004</v>
      </c>
      <c r="L12" s="89">
        <v>2004</v>
      </c>
      <c r="M12" s="87">
        <v>25</v>
      </c>
      <c r="N12" s="90">
        <f t="shared" si="0"/>
        <v>0.08</v>
      </c>
      <c r="O12" s="90">
        <f t="shared" si="1"/>
        <v>0.08</v>
      </c>
      <c r="P12" s="90">
        <f t="shared" si="2"/>
        <v>0.08</v>
      </c>
    </row>
    <row r="13" spans="1:16" ht="11.25" customHeight="1" x14ac:dyDescent="0.25">
      <c r="A13" s="91" t="s">
        <v>196</v>
      </c>
      <c r="B13" s="91"/>
      <c r="C13" s="92" t="s">
        <v>197</v>
      </c>
      <c r="D13" s="91" t="s">
        <v>198</v>
      </c>
      <c r="E13" s="92" t="s">
        <v>206</v>
      </c>
      <c r="F13" s="92" t="s">
        <v>205</v>
      </c>
      <c r="G13" s="86" t="s">
        <v>205</v>
      </c>
      <c r="H13" s="93" t="s">
        <v>190</v>
      </c>
      <c r="I13" s="93"/>
      <c r="J13" s="88">
        <v>27</v>
      </c>
      <c r="K13" s="89">
        <v>2004</v>
      </c>
      <c r="L13" s="89">
        <v>2004</v>
      </c>
      <c r="M13" s="87">
        <v>25</v>
      </c>
      <c r="N13" s="90">
        <f t="shared" si="0"/>
        <v>1.08</v>
      </c>
      <c r="O13" s="90">
        <f t="shared" si="1"/>
        <v>1.08</v>
      </c>
      <c r="P13" s="90">
        <f t="shared" si="2"/>
        <v>1.08</v>
      </c>
    </row>
    <row r="14" spans="1:16" ht="11.25" customHeight="1" x14ac:dyDescent="0.25">
      <c r="A14" s="91" t="s">
        <v>207</v>
      </c>
      <c r="B14" s="91"/>
      <c r="C14" s="92" t="s">
        <v>197</v>
      </c>
      <c r="D14" s="84" t="s">
        <v>187</v>
      </c>
      <c r="E14" s="92" t="s">
        <v>208</v>
      </c>
      <c r="F14" s="92" t="s">
        <v>209</v>
      </c>
      <c r="G14" s="86" t="s">
        <v>209</v>
      </c>
      <c r="H14" s="92" t="s">
        <v>190</v>
      </c>
      <c r="I14" s="92"/>
      <c r="J14" s="88">
        <v>30</v>
      </c>
      <c r="K14" s="89">
        <v>2005</v>
      </c>
      <c r="L14" s="89">
        <v>2005</v>
      </c>
      <c r="M14" s="87">
        <v>25</v>
      </c>
      <c r="N14" s="90">
        <f t="shared" si="0"/>
        <v>1.2</v>
      </c>
      <c r="O14" s="90">
        <f t="shared" si="1"/>
        <v>1.2</v>
      </c>
      <c r="P14" s="90">
        <f t="shared" si="2"/>
        <v>1.2</v>
      </c>
    </row>
    <row r="15" spans="1:16" ht="11.25" customHeight="1" x14ac:dyDescent="0.25">
      <c r="A15" s="91" t="s">
        <v>210</v>
      </c>
      <c r="B15" s="91"/>
      <c r="C15" s="92" t="s">
        <v>186</v>
      </c>
      <c r="D15" s="91" t="s">
        <v>202</v>
      </c>
      <c r="E15" s="92" t="s">
        <v>203</v>
      </c>
      <c r="F15" s="92" t="s">
        <v>211</v>
      </c>
      <c r="G15" s="86">
        <v>38366</v>
      </c>
      <c r="H15" s="92" t="s">
        <v>190</v>
      </c>
      <c r="I15" s="92"/>
      <c r="J15" s="88">
        <v>2</v>
      </c>
      <c r="K15" s="89">
        <v>2005</v>
      </c>
      <c r="L15" s="89">
        <v>2005</v>
      </c>
      <c r="M15" s="87">
        <v>25</v>
      </c>
      <c r="N15" s="90">
        <f t="shared" si="0"/>
        <v>0.08</v>
      </c>
      <c r="O15" s="90">
        <f t="shared" si="1"/>
        <v>0.08</v>
      </c>
      <c r="P15" s="90">
        <f t="shared" si="2"/>
        <v>0.08</v>
      </c>
    </row>
    <row r="16" spans="1:16" ht="11.25" customHeight="1" x14ac:dyDescent="0.25">
      <c r="A16" s="84" t="s">
        <v>212</v>
      </c>
      <c r="B16" s="84" t="s">
        <v>213</v>
      </c>
      <c r="C16" s="85" t="s">
        <v>214</v>
      </c>
      <c r="D16" s="84" t="s">
        <v>187</v>
      </c>
      <c r="E16" s="85" t="s">
        <v>186</v>
      </c>
      <c r="F16" s="85" t="s">
        <v>215</v>
      </c>
      <c r="G16" s="86">
        <v>38783</v>
      </c>
      <c r="H16" s="85" t="s">
        <v>190</v>
      </c>
      <c r="I16" s="85"/>
      <c r="J16" s="88" t="s">
        <v>214</v>
      </c>
      <c r="K16" s="89">
        <v>2006</v>
      </c>
      <c r="L16" s="89">
        <v>2006</v>
      </c>
      <c r="M16" s="87">
        <v>25</v>
      </c>
      <c r="N16" s="90">
        <f t="shared" si="0"/>
        <v>1.04</v>
      </c>
      <c r="O16" s="90">
        <f t="shared" si="1"/>
        <v>1.04</v>
      </c>
      <c r="P16" s="90">
        <f t="shared" si="2"/>
        <v>1.04</v>
      </c>
    </row>
    <row r="17" spans="1:16" ht="11.25" customHeight="1" x14ac:dyDescent="0.25">
      <c r="A17" s="91" t="s">
        <v>82</v>
      </c>
      <c r="B17" s="91" t="s">
        <v>213</v>
      </c>
      <c r="C17" s="92" t="s">
        <v>214</v>
      </c>
      <c r="D17" s="91" t="s">
        <v>216</v>
      </c>
      <c r="E17" s="92" t="s">
        <v>217</v>
      </c>
      <c r="F17" s="92" t="s">
        <v>218</v>
      </c>
      <c r="G17" s="86" t="s">
        <v>218</v>
      </c>
      <c r="H17" s="92" t="s">
        <v>190</v>
      </c>
      <c r="I17" s="92"/>
      <c r="J17" s="88">
        <v>4</v>
      </c>
      <c r="K17" s="89">
        <v>2006</v>
      </c>
      <c r="L17" s="89">
        <v>2006</v>
      </c>
      <c r="M17" s="87">
        <v>25</v>
      </c>
      <c r="N17" s="90">
        <f t="shared" si="0"/>
        <v>0.16</v>
      </c>
      <c r="O17" s="90">
        <f t="shared" si="1"/>
        <v>0.16</v>
      </c>
      <c r="P17" s="90">
        <f t="shared" si="2"/>
        <v>0.16</v>
      </c>
    </row>
    <row r="18" spans="1:16" ht="11.25" customHeight="1" x14ac:dyDescent="0.25">
      <c r="A18" s="91" t="s">
        <v>219</v>
      </c>
      <c r="B18" s="91"/>
      <c r="C18" s="92" t="s">
        <v>197</v>
      </c>
      <c r="D18" s="91" t="s">
        <v>216</v>
      </c>
      <c r="E18" s="92" t="s">
        <v>186</v>
      </c>
      <c r="F18" s="92" t="s">
        <v>218</v>
      </c>
      <c r="G18" s="86" t="s">
        <v>218</v>
      </c>
      <c r="H18" s="92" t="s">
        <v>190</v>
      </c>
      <c r="I18" s="92"/>
      <c r="J18" s="88">
        <v>3</v>
      </c>
      <c r="K18" s="89">
        <v>2006</v>
      </c>
      <c r="L18" s="89">
        <v>2006</v>
      </c>
      <c r="M18" s="87">
        <v>25</v>
      </c>
      <c r="N18" s="90">
        <f t="shared" si="0"/>
        <v>0.12</v>
      </c>
      <c r="O18" s="90">
        <f t="shared" si="1"/>
        <v>0.12</v>
      </c>
      <c r="P18" s="90">
        <f t="shared" si="2"/>
        <v>0.12</v>
      </c>
    </row>
    <row r="19" spans="1:16" ht="11.25" customHeight="1" x14ac:dyDescent="0.25">
      <c r="A19" s="84" t="s">
        <v>185</v>
      </c>
      <c r="B19" s="84"/>
      <c r="C19" s="85" t="s">
        <v>186</v>
      </c>
      <c r="D19" s="84" t="s">
        <v>187</v>
      </c>
      <c r="E19" s="85" t="s">
        <v>188</v>
      </c>
      <c r="F19" s="85" t="s">
        <v>220</v>
      </c>
      <c r="G19" s="86">
        <v>38899</v>
      </c>
      <c r="H19" s="87" t="s">
        <v>190</v>
      </c>
      <c r="I19" s="87"/>
      <c r="J19" s="88">
        <v>5</v>
      </c>
      <c r="K19" s="89">
        <v>2006</v>
      </c>
      <c r="L19" s="89">
        <v>2006</v>
      </c>
      <c r="M19" s="87">
        <v>25</v>
      </c>
      <c r="N19" s="90">
        <f t="shared" si="0"/>
        <v>0.2</v>
      </c>
      <c r="O19" s="90">
        <f t="shared" si="1"/>
        <v>0.2</v>
      </c>
      <c r="P19" s="90">
        <f t="shared" si="2"/>
        <v>0.2</v>
      </c>
    </row>
    <row r="20" spans="1:16" ht="11.25" customHeight="1" x14ac:dyDescent="0.25">
      <c r="A20" s="84" t="s">
        <v>185</v>
      </c>
      <c r="B20" s="84"/>
      <c r="C20" s="85" t="s">
        <v>186</v>
      </c>
      <c r="D20" s="84" t="s">
        <v>187</v>
      </c>
      <c r="E20" s="85" t="s">
        <v>188</v>
      </c>
      <c r="F20" s="85" t="s">
        <v>220</v>
      </c>
      <c r="G20" s="86">
        <v>38899</v>
      </c>
      <c r="H20" s="87" t="s">
        <v>190</v>
      </c>
      <c r="I20" s="87"/>
      <c r="J20" s="88">
        <v>5</v>
      </c>
      <c r="K20" s="89">
        <v>2006</v>
      </c>
      <c r="L20" s="89">
        <v>2006</v>
      </c>
      <c r="M20" s="87">
        <v>25</v>
      </c>
      <c r="N20" s="90">
        <f t="shared" si="0"/>
        <v>0.2</v>
      </c>
      <c r="O20" s="90">
        <f t="shared" si="1"/>
        <v>0.2</v>
      </c>
      <c r="P20" s="90">
        <f t="shared" si="2"/>
        <v>0.2</v>
      </c>
    </row>
    <row r="21" spans="1:16" ht="11.25" customHeight="1" x14ac:dyDescent="0.25">
      <c r="A21" s="91" t="s">
        <v>193</v>
      </c>
      <c r="B21" s="91"/>
      <c r="C21" s="92" t="s">
        <v>186</v>
      </c>
      <c r="D21" s="91" t="s">
        <v>221</v>
      </c>
      <c r="E21" s="92" t="s">
        <v>197</v>
      </c>
      <c r="F21" s="92" t="s">
        <v>222</v>
      </c>
      <c r="G21" s="92" t="s">
        <v>223</v>
      </c>
      <c r="H21" s="92" t="s">
        <v>190</v>
      </c>
      <c r="I21" s="92"/>
      <c r="J21" s="88">
        <v>3</v>
      </c>
      <c r="K21" s="89">
        <v>2006</v>
      </c>
      <c r="L21" s="89">
        <v>2006</v>
      </c>
      <c r="M21" s="87">
        <v>25</v>
      </c>
      <c r="N21" s="90">
        <f t="shared" si="0"/>
        <v>0.12</v>
      </c>
      <c r="O21" s="90">
        <f t="shared" si="1"/>
        <v>0.12</v>
      </c>
      <c r="P21" s="90">
        <f t="shared" si="2"/>
        <v>0.12</v>
      </c>
    </row>
    <row r="22" spans="1:16" ht="11.25" customHeight="1" x14ac:dyDescent="0.25">
      <c r="A22" s="91" t="s">
        <v>224</v>
      </c>
      <c r="B22" s="91" t="s">
        <v>213</v>
      </c>
      <c r="C22" s="92" t="s">
        <v>214</v>
      </c>
      <c r="D22" s="91" t="s">
        <v>225</v>
      </c>
      <c r="E22" s="92" t="s">
        <v>186</v>
      </c>
      <c r="F22" s="92" t="s">
        <v>226</v>
      </c>
      <c r="G22" s="86" t="s">
        <v>226</v>
      </c>
      <c r="H22" s="92" t="s">
        <v>190</v>
      </c>
      <c r="I22" s="92"/>
      <c r="J22" s="88">
        <v>30</v>
      </c>
      <c r="K22" s="89">
        <v>2007</v>
      </c>
      <c r="L22" s="89">
        <v>2007</v>
      </c>
      <c r="M22" s="87">
        <v>25</v>
      </c>
      <c r="N22" s="90">
        <f t="shared" si="0"/>
        <v>1.2</v>
      </c>
      <c r="O22" s="90">
        <f t="shared" si="1"/>
        <v>1.2</v>
      </c>
      <c r="P22" s="90">
        <f t="shared" si="2"/>
        <v>1.2</v>
      </c>
    </row>
    <row r="23" spans="1:16" ht="11.25" customHeight="1" x14ac:dyDescent="0.25">
      <c r="A23" s="91" t="s">
        <v>227</v>
      </c>
      <c r="B23" s="91"/>
      <c r="C23" s="92" t="s">
        <v>186</v>
      </c>
      <c r="D23" s="84" t="s">
        <v>187</v>
      </c>
      <c r="E23" s="92" t="s">
        <v>197</v>
      </c>
      <c r="F23" s="92" t="s">
        <v>228</v>
      </c>
      <c r="G23" s="86" t="s">
        <v>228</v>
      </c>
      <c r="H23" s="92" t="s">
        <v>190</v>
      </c>
      <c r="I23" s="92"/>
      <c r="J23" s="88">
        <v>3</v>
      </c>
      <c r="K23" s="89">
        <v>2007</v>
      </c>
      <c r="L23" s="89">
        <v>2007</v>
      </c>
      <c r="M23" s="87">
        <v>25</v>
      </c>
      <c r="N23" s="90">
        <f t="shared" si="0"/>
        <v>0.12</v>
      </c>
      <c r="O23" s="90">
        <f t="shared" si="1"/>
        <v>0.12</v>
      </c>
      <c r="P23" s="90">
        <f t="shared" si="2"/>
        <v>0.12</v>
      </c>
    </row>
    <row r="24" spans="1:16" ht="11.25" customHeight="1" x14ac:dyDescent="0.25">
      <c r="A24" s="91" t="s">
        <v>229</v>
      </c>
      <c r="B24" s="91"/>
      <c r="C24" s="92" t="s">
        <v>186</v>
      </c>
      <c r="D24" s="84" t="s">
        <v>187</v>
      </c>
      <c r="E24" s="92" t="s">
        <v>197</v>
      </c>
      <c r="F24" s="92" t="s">
        <v>228</v>
      </c>
      <c r="G24" s="86" t="s">
        <v>228</v>
      </c>
      <c r="H24" s="92" t="s">
        <v>190</v>
      </c>
      <c r="I24" s="92"/>
      <c r="J24" s="88">
        <v>3</v>
      </c>
      <c r="K24" s="89">
        <v>2007</v>
      </c>
      <c r="L24" s="89">
        <v>2007</v>
      </c>
      <c r="M24" s="87">
        <v>25</v>
      </c>
      <c r="N24" s="90">
        <f t="shared" si="0"/>
        <v>0.12</v>
      </c>
      <c r="O24" s="90">
        <f t="shared" si="1"/>
        <v>0.12</v>
      </c>
      <c r="P24" s="90">
        <f t="shared" si="2"/>
        <v>0.12</v>
      </c>
    </row>
    <row r="25" spans="1:16" ht="11.25" customHeight="1" x14ac:dyDescent="0.25">
      <c r="A25" s="91" t="s">
        <v>230</v>
      </c>
      <c r="B25" s="91"/>
      <c r="C25" s="92" t="s">
        <v>186</v>
      </c>
      <c r="D25" s="91" t="s">
        <v>231</v>
      </c>
      <c r="E25" s="92" t="s">
        <v>203</v>
      </c>
      <c r="F25" s="92" t="s">
        <v>232</v>
      </c>
      <c r="G25" s="94" t="s">
        <v>233</v>
      </c>
      <c r="H25" s="95"/>
      <c r="I25" s="92" t="s">
        <v>190</v>
      </c>
      <c r="J25" s="88">
        <v>2</v>
      </c>
      <c r="K25" s="89">
        <v>2007</v>
      </c>
      <c r="L25" s="89"/>
      <c r="M25" s="87">
        <v>25</v>
      </c>
      <c r="N25" s="90">
        <f t="shared" si="0"/>
        <v>0.08</v>
      </c>
      <c r="O25" s="90"/>
      <c r="P25" s="90"/>
    </row>
    <row r="26" spans="1:16" ht="11.25" customHeight="1" x14ac:dyDescent="0.25">
      <c r="A26" s="84" t="s">
        <v>234</v>
      </c>
      <c r="B26" s="84"/>
      <c r="C26" s="85" t="s">
        <v>186</v>
      </c>
      <c r="D26" s="84" t="s">
        <v>187</v>
      </c>
      <c r="E26" s="85" t="s">
        <v>197</v>
      </c>
      <c r="F26" s="85" t="s">
        <v>235</v>
      </c>
      <c r="G26" s="96" t="s">
        <v>233</v>
      </c>
      <c r="H26" s="97"/>
      <c r="I26" s="87" t="s">
        <v>190</v>
      </c>
      <c r="J26" s="88">
        <v>3</v>
      </c>
      <c r="K26" s="89">
        <v>2007</v>
      </c>
      <c r="L26" s="89"/>
      <c r="M26" s="87">
        <v>25</v>
      </c>
      <c r="N26" s="90">
        <f t="shared" si="0"/>
        <v>0.12</v>
      </c>
      <c r="O26" s="90"/>
      <c r="P26" s="90"/>
    </row>
    <row r="27" spans="1:16" ht="11.25" customHeight="1" x14ac:dyDescent="0.25">
      <c r="A27" s="84" t="s">
        <v>193</v>
      </c>
      <c r="B27" s="84"/>
      <c r="C27" s="85" t="s">
        <v>186</v>
      </c>
      <c r="D27" s="84" t="s">
        <v>221</v>
      </c>
      <c r="E27" s="85" t="s">
        <v>197</v>
      </c>
      <c r="F27" s="85" t="s">
        <v>236</v>
      </c>
      <c r="G27" s="85" t="s">
        <v>237</v>
      </c>
      <c r="H27" s="85" t="s">
        <v>190</v>
      </c>
      <c r="I27" s="85"/>
      <c r="J27" s="88">
        <v>3</v>
      </c>
      <c r="K27" s="89">
        <v>2007</v>
      </c>
      <c r="L27" s="89">
        <v>2007</v>
      </c>
      <c r="M27" s="87">
        <v>25</v>
      </c>
      <c r="N27" s="90">
        <f t="shared" si="0"/>
        <v>0.12</v>
      </c>
      <c r="O27" s="90">
        <f t="shared" si="1"/>
        <v>0.12</v>
      </c>
      <c r="P27" s="90">
        <f t="shared" si="2"/>
        <v>0.12</v>
      </c>
    </row>
    <row r="28" spans="1:16" ht="11.25" customHeight="1" x14ac:dyDescent="0.25">
      <c r="A28" s="84" t="s">
        <v>238</v>
      </c>
      <c r="B28" s="84"/>
      <c r="C28" s="85" t="s">
        <v>203</v>
      </c>
      <c r="D28" s="91" t="s">
        <v>216</v>
      </c>
      <c r="E28" s="85" t="s">
        <v>203</v>
      </c>
      <c r="F28" s="85" t="s">
        <v>239</v>
      </c>
      <c r="G28" s="85" t="s">
        <v>240</v>
      </c>
      <c r="H28" s="85" t="s">
        <v>190</v>
      </c>
      <c r="I28" s="85"/>
      <c r="J28" s="88">
        <v>4</v>
      </c>
      <c r="K28" s="89">
        <v>2007</v>
      </c>
      <c r="L28" s="89">
        <v>2008</v>
      </c>
      <c r="M28" s="87">
        <v>25</v>
      </c>
      <c r="N28" s="90">
        <f t="shared" si="0"/>
        <v>0.16</v>
      </c>
      <c r="O28" s="90">
        <f t="shared" si="1"/>
        <v>0.16</v>
      </c>
      <c r="P28" s="90">
        <f t="shared" si="2"/>
        <v>0.16</v>
      </c>
    </row>
    <row r="29" spans="1:16" ht="11.25" customHeight="1" x14ac:dyDescent="0.25">
      <c r="A29" s="84" t="s">
        <v>241</v>
      </c>
      <c r="B29" s="84"/>
      <c r="C29" s="85" t="s">
        <v>188</v>
      </c>
      <c r="D29" s="84" t="s">
        <v>242</v>
      </c>
      <c r="E29" s="85" t="s">
        <v>188</v>
      </c>
      <c r="F29" s="98" t="s">
        <v>243</v>
      </c>
      <c r="G29" s="85" t="s">
        <v>243</v>
      </c>
      <c r="H29" s="85" t="s">
        <v>190</v>
      </c>
      <c r="I29" s="85"/>
      <c r="J29" s="88">
        <v>25</v>
      </c>
      <c r="K29" s="89">
        <v>2008</v>
      </c>
      <c r="L29" s="89">
        <v>2008</v>
      </c>
      <c r="M29" s="87">
        <v>25</v>
      </c>
      <c r="N29" s="90">
        <f t="shared" si="0"/>
        <v>1</v>
      </c>
      <c r="O29" s="90">
        <f t="shared" si="1"/>
        <v>1</v>
      </c>
      <c r="P29" s="90">
        <f t="shared" si="2"/>
        <v>1</v>
      </c>
    </row>
    <row r="30" spans="1:16" ht="11.25" customHeight="1" x14ac:dyDescent="0.25">
      <c r="A30" s="84" t="s">
        <v>244</v>
      </c>
      <c r="B30" s="84" t="s">
        <v>213</v>
      </c>
      <c r="C30" s="85" t="s">
        <v>214</v>
      </c>
      <c r="D30" s="91" t="s">
        <v>216</v>
      </c>
      <c r="E30" s="85" t="s">
        <v>245</v>
      </c>
      <c r="F30" s="98" t="s">
        <v>246</v>
      </c>
      <c r="G30" s="85" t="s">
        <v>246</v>
      </c>
      <c r="H30" s="85" t="s">
        <v>190</v>
      </c>
      <c r="I30" s="85"/>
      <c r="J30" s="88">
        <v>2</v>
      </c>
      <c r="K30" s="89">
        <v>2008</v>
      </c>
      <c r="L30" s="89">
        <v>2008</v>
      </c>
      <c r="M30" s="87">
        <v>25</v>
      </c>
      <c r="N30" s="90">
        <f t="shared" si="0"/>
        <v>0.08</v>
      </c>
      <c r="O30" s="90">
        <f t="shared" si="1"/>
        <v>0.08</v>
      </c>
      <c r="P30" s="90">
        <f t="shared" si="2"/>
        <v>0.08</v>
      </c>
    </row>
    <row r="31" spans="1:16" ht="11.25" customHeight="1" x14ac:dyDescent="0.25">
      <c r="A31" s="84" t="s">
        <v>247</v>
      </c>
      <c r="B31" s="84"/>
      <c r="C31" s="85" t="s">
        <v>186</v>
      </c>
      <c r="D31" s="84" t="s">
        <v>187</v>
      </c>
      <c r="E31" s="85" t="s">
        <v>203</v>
      </c>
      <c r="F31" s="98" t="s">
        <v>246</v>
      </c>
      <c r="G31" s="85" t="s">
        <v>248</v>
      </c>
      <c r="H31" s="85" t="s">
        <v>190</v>
      </c>
      <c r="I31" s="85"/>
      <c r="J31" s="88">
        <v>2</v>
      </c>
      <c r="K31" s="89">
        <v>2008</v>
      </c>
      <c r="L31" s="89">
        <v>2008</v>
      </c>
      <c r="M31" s="87">
        <v>25</v>
      </c>
      <c r="N31" s="90">
        <f t="shared" si="0"/>
        <v>0.08</v>
      </c>
      <c r="O31" s="90">
        <f t="shared" si="1"/>
        <v>0.08</v>
      </c>
      <c r="P31" s="90">
        <f t="shared" si="2"/>
        <v>0.08</v>
      </c>
    </row>
    <row r="32" spans="1:16" ht="11.25" customHeight="1" x14ac:dyDescent="0.25">
      <c r="A32" s="84" t="s">
        <v>247</v>
      </c>
      <c r="B32" s="84"/>
      <c r="C32" s="85" t="s">
        <v>186</v>
      </c>
      <c r="D32" s="84" t="s">
        <v>187</v>
      </c>
      <c r="E32" s="85" t="s">
        <v>203</v>
      </c>
      <c r="F32" s="98" t="s">
        <v>246</v>
      </c>
      <c r="G32" s="85" t="s">
        <v>248</v>
      </c>
      <c r="H32" s="85" t="s">
        <v>190</v>
      </c>
      <c r="I32" s="85"/>
      <c r="J32" s="88">
        <v>2</v>
      </c>
      <c r="K32" s="89">
        <v>2008</v>
      </c>
      <c r="L32" s="89">
        <v>2008</v>
      </c>
      <c r="M32" s="87">
        <v>25</v>
      </c>
      <c r="N32" s="90">
        <f t="shared" si="0"/>
        <v>0.08</v>
      </c>
      <c r="O32" s="90">
        <f t="shared" si="1"/>
        <v>0.08</v>
      </c>
      <c r="P32" s="90">
        <f t="shared" si="2"/>
        <v>0.08</v>
      </c>
    </row>
    <row r="33" spans="1:16" ht="11.25" customHeight="1" x14ac:dyDescent="0.25">
      <c r="A33" s="84" t="s">
        <v>247</v>
      </c>
      <c r="B33" s="84"/>
      <c r="C33" s="85" t="s">
        <v>186</v>
      </c>
      <c r="D33" s="84" t="s">
        <v>187</v>
      </c>
      <c r="E33" s="85" t="s">
        <v>186</v>
      </c>
      <c r="F33" s="98" t="s">
        <v>246</v>
      </c>
      <c r="G33" s="85" t="s">
        <v>249</v>
      </c>
      <c r="H33" s="87" t="s">
        <v>190</v>
      </c>
      <c r="I33" s="85"/>
      <c r="J33" s="88">
        <v>1</v>
      </c>
      <c r="K33" s="89">
        <v>2008</v>
      </c>
      <c r="L33" s="89">
        <v>2008</v>
      </c>
      <c r="M33" s="87">
        <v>25</v>
      </c>
      <c r="N33" s="90">
        <f t="shared" si="0"/>
        <v>0.04</v>
      </c>
      <c r="O33" s="90">
        <f t="shared" si="1"/>
        <v>0.04</v>
      </c>
      <c r="P33" s="90">
        <f t="shared" si="2"/>
        <v>0.04</v>
      </c>
    </row>
    <row r="34" spans="1:16" ht="11.25" customHeight="1" x14ac:dyDescent="0.25">
      <c r="A34" s="84" t="s">
        <v>247</v>
      </c>
      <c r="B34" s="84"/>
      <c r="C34" s="85" t="s">
        <v>186</v>
      </c>
      <c r="D34" s="84" t="s">
        <v>187</v>
      </c>
      <c r="E34" s="85" t="s">
        <v>186</v>
      </c>
      <c r="F34" s="98" t="s">
        <v>246</v>
      </c>
      <c r="G34" s="85" t="s">
        <v>249</v>
      </c>
      <c r="H34" s="85" t="s">
        <v>190</v>
      </c>
      <c r="I34" s="85"/>
      <c r="J34" s="88">
        <v>1</v>
      </c>
      <c r="K34" s="89">
        <v>2008</v>
      </c>
      <c r="L34" s="89">
        <v>2008</v>
      </c>
      <c r="M34" s="87">
        <v>25</v>
      </c>
      <c r="N34" s="90">
        <f t="shared" si="0"/>
        <v>0.04</v>
      </c>
      <c r="O34" s="90">
        <f t="shared" si="1"/>
        <v>0.04</v>
      </c>
      <c r="P34" s="90">
        <f t="shared" si="2"/>
        <v>0.04</v>
      </c>
    </row>
    <row r="35" spans="1:16" ht="11.25" customHeight="1" x14ac:dyDescent="0.25">
      <c r="A35" s="99" t="s">
        <v>207</v>
      </c>
      <c r="B35" s="84"/>
      <c r="C35" s="85" t="s">
        <v>186</v>
      </c>
      <c r="D35" s="84" t="s">
        <v>187</v>
      </c>
      <c r="E35" s="85" t="s">
        <v>188</v>
      </c>
      <c r="F35" s="98" t="s">
        <v>250</v>
      </c>
      <c r="G35" s="85" t="s">
        <v>250</v>
      </c>
      <c r="H35" s="85" t="s">
        <v>190</v>
      </c>
      <c r="I35" s="85"/>
      <c r="J35" s="88">
        <v>5</v>
      </c>
      <c r="K35" s="89">
        <v>2008</v>
      </c>
      <c r="L35" s="89">
        <v>2008</v>
      </c>
      <c r="M35" s="87">
        <v>25</v>
      </c>
      <c r="N35" s="90">
        <f t="shared" si="0"/>
        <v>0.2</v>
      </c>
      <c r="O35" s="90">
        <f t="shared" si="1"/>
        <v>0.2</v>
      </c>
      <c r="P35" s="90">
        <f t="shared" si="2"/>
        <v>0.2</v>
      </c>
    </row>
    <row r="36" spans="1:16" ht="11.25" customHeight="1" x14ac:dyDescent="0.25">
      <c r="A36" s="84" t="s">
        <v>185</v>
      </c>
      <c r="B36" s="91"/>
      <c r="C36" s="85" t="s">
        <v>186</v>
      </c>
      <c r="D36" s="84" t="s">
        <v>187</v>
      </c>
      <c r="E36" s="85" t="s">
        <v>208</v>
      </c>
      <c r="F36" s="98" t="s">
        <v>251</v>
      </c>
      <c r="G36" s="100">
        <v>38838</v>
      </c>
      <c r="H36" s="97" t="s">
        <v>190</v>
      </c>
      <c r="I36" s="87"/>
      <c r="J36" s="88">
        <v>10</v>
      </c>
      <c r="K36" s="89">
        <v>2008</v>
      </c>
      <c r="L36" s="89">
        <v>2006</v>
      </c>
      <c r="M36" s="87">
        <v>25</v>
      </c>
      <c r="N36" s="90">
        <f t="shared" si="0"/>
        <v>0.4</v>
      </c>
      <c r="O36" s="90">
        <f t="shared" si="1"/>
        <v>0.4</v>
      </c>
      <c r="P36" s="90">
        <f t="shared" si="2"/>
        <v>0.4</v>
      </c>
    </row>
    <row r="37" spans="1:16" ht="11.25" customHeight="1" x14ac:dyDescent="0.25">
      <c r="A37" s="84" t="s">
        <v>185</v>
      </c>
      <c r="B37" s="84"/>
      <c r="C37" s="85" t="s">
        <v>186</v>
      </c>
      <c r="D37" s="84" t="s">
        <v>187</v>
      </c>
      <c r="E37" s="85" t="s">
        <v>208</v>
      </c>
      <c r="F37" s="98" t="s">
        <v>251</v>
      </c>
      <c r="G37" s="100">
        <v>39569</v>
      </c>
      <c r="H37" s="87" t="s">
        <v>190</v>
      </c>
      <c r="I37" s="87"/>
      <c r="J37" s="88">
        <v>10</v>
      </c>
      <c r="K37" s="89">
        <v>2008</v>
      </c>
      <c r="L37" s="89">
        <v>2008</v>
      </c>
      <c r="M37" s="87">
        <v>25</v>
      </c>
      <c r="N37" s="90">
        <f t="shared" si="0"/>
        <v>0.4</v>
      </c>
      <c r="O37" s="90">
        <f t="shared" si="1"/>
        <v>0.4</v>
      </c>
      <c r="P37" s="90">
        <f t="shared" si="2"/>
        <v>0.4</v>
      </c>
    </row>
    <row r="38" spans="1:16" ht="11.25" customHeight="1" x14ac:dyDescent="0.25">
      <c r="A38" s="84" t="s">
        <v>252</v>
      </c>
      <c r="B38" s="84"/>
      <c r="C38" s="85" t="s">
        <v>197</v>
      </c>
      <c r="D38" s="84" t="s">
        <v>253</v>
      </c>
      <c r="E38" s="85" t="s">
        <v>203</v>
      </c>
      <c r="F38" s="100" t="s">
        <v>254</v>
      </c>
      <c r="G38" s="85" t="s">
        <v>255</v>
      </c>
      <c r="H38" s="85" t="s">
        <v>190</v>
      </c>
      <c r="I38" s="85"/>
      <c r="J38" s="88">
        <v>6</v>
      </c>
      <c r="K38" s="89">
        <v>2008</v>
      </c>
      <c r="L38" s="89">
        <v>2008</v>
      </c>
      <c r="M38" s="87">
        <v>25</v>
      </c>
      <c r="N38" s="90">
        <f t="shared" si="0"/>
        <v>0.24</v>
      </c>
      <c r="O38" s="90">
        <f t="shared" si="1"/>
        <v>0.24</v>
      </c>
      <c r="P38" s="90">
        <f t="shared" si="2"/>
        <v>0.24</v>
      </c>
    </row>
    <row r="39" spans="1:16" ht="11.25" customHeight="1" x14ac:dyDescent="0.25">
      <c r="A39" s="84" t="s">
        <v>224</v>
      </c>
      <c r="B39" s="84" t="s">
        <v>213</v>
      </c>
      <c r="C39" s="85" t="s">
        <v>214</v>
      </c>
      <c r="D39" s="91" t="s">
        <v>225</v>
      </c>
      <c r="E39" s="85" t="s">
        <v>186</v>
      </c>
      <c r="F39" s="85" t="s">
        <v>256</v>
      </c>
      <c r="G39" s="100">
        <v>39939</v>
      </c>
      <c r="H39" s="85" t="s">
        <v>190</v>
      </c>
      <c r="I39" s="85"/>
      <c r="J39" s="88">
        <v>30</v>
      </c>
      <c r="K39" s="89">
        <v>2009</v>
      </c>
      <c r="L39" s="89">
        <v>2009</v>
      </c>
      <c r="M39" s="87">
        <v>25</v>
      </c>
      <c r="N39" s="90">
        <f t="shared" si="0"/>
        <v>1.2</v>
      </c>
      <c r="O39" s="90">
        <f t="shared" si="1"/>
        <v>1.2</v>
      </c>
      <c r="P39" s="90">
        <f t="shared" si="2"/>
        <v>1.2</v>
      </c>
    </row>
    <row r="40" spans="1:16" ht="11.25" customHeight="1" x14ac:dyDescent="0.25">
      <c r="A40" s="91" t="s">
        <v>238</v>
      </c>
      <c r="B40" s="91"/>
      <c r="C40" s="92" t="s">
        <v>197</v>
      </c>
      <c r="D40" s="91" t="s">
        <v>216</v>
      </c>
      <c r="E40" s="92" t="s">
        <v>257</v>
      </c>
      <c r="F40" s="92" t="s">
        <v>258</v>
      </c>
      <c r="G40" s="92" t="s">
        <v>259</v>
      </c>
      <c r="H40" s="92" t="s">
        <v>190</v>
      </c>
      <c r="I40" s="92"/>
      <c r="J40" s="88">
        <v>1.5</v>
      </c>
      <c r="K40" s="89">
        <v>2009</v>
      </c>
      <c r="L40" s="89">
        <v>2009</v>
      </c>
      <c r="M40" s="87">
        <v>25</v>
      </c>
      <c r="N40" s="90">
        <f t="shared" si="0"/>
        <v>0.06</v>
      </c>
      <c r="O40" s="90">
        <f t="shared" si="1"/>
        <v>0.06</v>
      </c>
      <c r="P40" s="90">
        <f t="shared" si="2"/>
        <v>0.06</v>
      </c>
    </row>
    <row r="41" spans="1:16" ht="11.25" customHeight="1" x14ac:dyDescent="0.25">
      <c r="A41" s="91" t="s">
        <v>260</v>
      </c>
      <c r="B41" s="91"/>
      <c r="C41" s="92" t="s">
        <v>197</v>
      </c>
      <c r="D41" s="91" t="s">
        <v>261</v>
      </c>
      <c r="E41" s="92" t="s">
        <v>188</v>
      </c>
      <c r="F41" s="92" t="s">
        <v>262</v>
      </c>
      <c r="G41" s="92" t="s">
        <v>262</v>
      </c>
      <c r="H41" s="92" t="s">
        <v>190</v>
      </c>
      <c r="I41" s="92"/>
      <c r="J41" s="88">
        <v>15</v>
      </c>
      <c r="K41" s="89">
        <v>2009</v>
      </c>
      <c r="L41" s="89">
        <v>2009</v>
      </c>
      <c r="M41" s="87">
        <v>25</v>
      </c>
      <c r="N41" s="90">
        <f t="shared" si="0"/>
        <v>0.6</v>
      </c>
      <c r="O41" s="90">
        <f t="shared" si="1"/>
        <v>0.6</v>
      </c>
      <c r="P41" s="90">
        <f t="shared" si="2"/>
        <v>0.6</v>
      </c>
    </row>
    <row r="42" spans="1:16" ht="11.25" customHeight="1" x14ac:dyDescent="0.25">
      <c r="A42" s="91" t="s">
        <v>263</v>
      </c>
      <c r="B42" s="91"/>
      <c r="C42" s="92" t="s">
        <v>203</v>
      </c>
      <c r="D42" s="91" t="s">
        <v>264</v>
      </c>
      <c r="E42" s="92" t="s">
        <v>186</v>
      </c>
      <c r="F42" s="92" t="s">
        <v>265</v>
      </c>
      <c r="G42" s="92" t="s">
        <v>265</v>
      </c>
      <c r="H42" s="92" t="s">
        <v>190</v>
      </c>
      <c r="I42" s="92"/>
      <c r="J42" s="88">
        <v>2</v>
      </c>
      <c r="K42" s="89">
        <v>2009</v>
      </c>
      <c r="L42" s="89">
        <v>2009</v>
      </c>
      <c r="M42" s="87">
        <v>25</v>
      </c>
      <c r="N42" s="90">
        <f t="shared" si="0"/>
        <v>0.08</v>
      </c>
      <c r="O42" s="90">
        <f t="shared" si="1"/>
        <v>0.08</v>
      </c>
      <c r="P42" s="90">
        <f t="shared" si="2"/>
        <v>0.08</v>
      </c>
    </row>
    <row r="43" spans="1:16" ht="11.25" customHeight="1" x14ac:dyDescent="0.25">
      <c r="A43" s="91" t="s">
        <v>266</v>
      </c>
      <c r="B43" s="91"/>
      <c r="C43" s="92" t="s">
        <v>186</v>
      </c>
      <c r="D43" s="91" t="s">
        <v>267</v>
      </c>
      <c r="E43" s="92" t="s">
        <v>188</v>
      </c>
      <c r="F43" s="92" t="s">
        <v>268</v>
      </c>
      <c r="G43" s="92" t="s">
        <v>269</v>
      </c>
      <c r="H43" s="92" t="s">
        <v>190</v>
      </c>
      <c r="I43" s="92"/>
      <c r="J43" s="88">
        <v>5</v>
      </c>
      <c r="K43" s="89">
        <v>2010</v>
      </c>
      <c r="L43" s="89">
        <v>2010</v>
      </c>
      <c r="M43" s="87">
        <v>25</v>
      </c>
      <c r="N43" s="90">
        <f t="shared" si="0"/>
        <v>0.2</v>
      </c>
      <c r="O43" s="90">
        <f t="shared" si="1"/>
        <v>0.2</v>
      </c>
      <c r="P43" s="90">
        <f t="shared" si="2"/>
        <v>0.2</v>
      </c>
    </row>
    <row r="44" spans="1:16" ht="11.25" customHeight="1" x14ac:dyDescent="0.25">
      <c r="A44" s="91" t="s">
        <v>266</v>
      </c>
      <c r="B44" s="91"/>
      <c r="C44" s="92" t="s">
        <v>186</v>
      </c>
      <c r="D44" s="91" t="s">
        <v>267</v>
      </c>
      <c r="E44" s="92" t="s">
        <v>186</v>
      </c>
      <c r="F44" s="92" t="s">
        <v>270</v>
      </c>
      <c r="G44" s="92" t="s">
        <v>271</v>
      </c>
      <c r="H44" s="92" t="s">
        <v>190</v>
      </c>
      <c r="I44" s="92"/>
      <c r="J44" s="88">
        <v>1</v>
      </c>
      <c r="K44" s="89">
        <v>2010</v>
      </c>
      <c r="L44" s="89">
        <v>2010</v>
      </c>
      <c r="M44" s="87">
        <v>25</v>
      </c>
      <c r="N44" s="90">
        <f t="shared" si="0"/>
        <v>0.04</v>
      </c>
      <c r="O44" s="90">
        <f t="shared" si="1"/>
        <v>0.04</v>
      </c>
      <c r="P44" s="90">
        <f t="shared" si="2"/>
        <v>0.04</v>
      </c>
    </row>
    <row r="45" spans="1:16" ht="11.25" customHeight="1" x14ac:dyDescent="0.25">
      <c r="A45" s="91" t="s">
        <v>238</v>
      </c>
      <c r="B45" s="91"/>
      <c r="C45" s="92" t="s">
        <v>203</v>
      </c>
      <c r="D45" s="91" t="s">
        <v>216</v>
      </c>
      <c r="E45" s="92" t="s">
        <v>197</v>
      </c>
      <c r="F45" s="92" t="s">
        <v>272</v>
      </c>
      <c r="G45" s="92" t="s">
        <v>273</v>
      </c>
      <c r="H45" s="92" t="s">
        <v>190</v>
      </c>
      <c r="I45" s="92"/>
      <c r="J45" s="88">
        <v>6</v>
      </c>
      <c r="K45" s="89">
        <v>2010</v>
      </c>
      <c r="L45" s="89">
        <v>2010</v>
      </c>
      <c r="M45" s="87">
        <v>25</v>
      </c>
      <c r="N45" s="90">
        <f t="shared" si="0"/>
        <v>0.24</v>
      </c>
      <c r="O45" s="90">
        <f t="shared" si="1"/>
        <v>0.24</v>
      </c>
      <c r="P45" s="90">
        <f t="shared" si="2"/>
        <v>0.24</v>
      </c>
    </row>
    <row r="46" spans="1:16" ht="11.25" customHeight="1" x14ac:dyDescent="0.25">
      <c r="A46" s="91" t="s">
        <v>274</v>
      </c>
      <c r="B46" s="91"/>
      <c r="C46" s="92" t="s">
        <v>186</v>
      </c>
      <c r="D46" s="91" t="s">
        <v>216</v>
      </c>
      <c r="E46" s="92" t="s">
        <v>203</v>
      </c>
      <c r="F46" s="92" t="s">
        <v>275</v>
      </c>
      <c r="G46" s="92" t="s">
        <v>276</v>
      </c>
      <c r="H46" s="92" t="s">
        <v>190</v>
      </c>
      <c r="I46" s="92"/>
      <c r="J46" s="101">
        <f>C46*E46</f>
        <v>2</v>
      </c>
      <c r="K46" s="89">
        <v>2011</v>
      </c>
      <c r="L46" s="89">
        <v>2011</v>
      </c>
      <c r="M46" s="87">
        <v>25</v>
      </c>
      <c r="N46" s="90">
        <f t="shared" si="0"/>
        <v>0.08</v>
      </c>
      <c r="O46" s="90">
        <f t="shared" si="1"/>
        <v>0.08</v>
      </c>
      <c r="P46" s="90">
        <f t="shared" si="2"/>
        <v>0.08</v>
      </c>
    </row>
    <row r="47" spans="1:16" ht="11.25" customHeight="1" x14ac:dyDescent="0.25">
      <c r="A47" s="91" t="s">
        <v>277</v>
      </c>
      <c r="B47" s="91"/>
      <c r="C47" s="92" t="s">
        <v>186</v>
      </c>
      <c r="D47" s="91" t="s">
        <v>267</v>
      </c>
      <c r="E47" s="102">
        <v>30</v>
      </c>
      <c r="F47" s="92" t="s">
        <v>278</v>
      </c>
      <c r="G47" s="92" t="s">
        <v>279</v>
      </c>
      <c r="H47" s="92" t="s">
        <v>190</v>
      </c>
      <c r="I47" s="92"/>
      <c r="J47" s="101">
        <f t="shared" ref="J47:J73" si="3">C47*E47</f>
        <v>30</v>
      </c>
      <c r="K47" s="89">
        <v>2011</v>
      </c>
      <c r="L47" s="89">
        <v>2011</v>
      </c>
      <c r="M47" s="87">
        <v>25</v>
      </c>
      <c r="N47" s="90">
        <f t="shared" si="0"/>
        <v>1.2</v>
      </c>
      <c r="O47" s="90">
        <f t="shared" si="1"/>
        <v>1.2</v>
      </c>
      <c r="P47" s="90">
        <f t="shared" si="2"/>
        <v>1.2</v>
      </c>
    </row>
    <row r="48" spans="1:16" ht="11.25" customHeight="1" x14ac:dyDescent="0.25">
      <c r="A48" s="91" t="s">
        <v>280</v>
      </c>
      <c r="B48" s="91"/>
      <c r="C48" s="92" t="s">
        <v>186</v>
      </c>
      <c r="D48" s="91"/>
      <c r="E48" s="92" t="s">
        <v>197</v>
      </c>
      <c r="F48" s="98">
        <v>40908</v>
      </c>
      <c r="G48" s="92" t="s">
        <v>281</v>
      </c>
      <c r="H48" s="92" t="s">
        <v>190</v>
      </c>
      <c r="I48" s="92"/>
      <c r="J48" s="101">
        <f t="shared" si="3"/>
        <v>3</v>
      </c>
      <c r="K48" s="89">
        <v>2011</v>
      </c>
      <c r="L48" s="89">
        <v>2011</v>
      </c>
      <c r="M48" s="87">
        <v>25</v>
      </c>
      <c r="N48" s="90">
        <f t="shared" si="0"/>
        <v>0.12</v>
      </c>
      <c r="O48" s="90">
        <f t="shared" si="1"/>
        <v>0.12</v>
      </c>
      <c r="P48" s="90">
        <f t="shared" si="2"/>
        <v>0.12</v>
      </c>
    </row>
    <row r="49" spans="1:16" ht="11.25" customHeight="1" x14ac:dyDescent="0.25">
      <c r="A49" s="91" t="s">
        <v>207</v>
      </c>
      <c r="B49" s="84"/>
      <c r="C49" s="92" t="s">
        <v>197</v>
      </c>
      <c r="D49" s="84" t="s">
        <v>187</v>
      </c>
      <c r="E49" s="92" t="s">
        <v>203</v>
      </c>
      <c r="F49" s="98">
        <v>40846</v>
      </c>
      <c r="G49" s="98">
        <v>40848</v>
      </c>
      <c r="H49" s="92" t="s">
        <v>190</v>
      </c>
      <c r="I49" s="92"/>
      <c r="J49" s="101">
        <f t="shared" si="3"/>
        <v>6</v>
      </c>
      <c r="K49" s="89">
        <v>2011</v>
      </c>
      <c r="L49" s="89">
        <v>2011</v>
      </c>
      <c r="M49" s="87">
        <v>25</v>
      </c>
      <c r="N49" s="90">
        <f t="shared" si="0"/>
        <v>0.24</v>
      </c>
      <c r="O49" s="90">
        <f t="shared" si="1"/>
        <v>0.24</v>
      </c>
      <c r="P49" s="90">
        <f t="shared" si="2"/>
        <v>0.24</v>
      </c>
    </row>
    <row r="50" spans="1:16" ht="11.25" customHeight="1" x14ac:dyDescent="0.25">
      <c r="A50" s="91" t="s">
        <v>207</v>
      </c>
      <c r="B50" s="91"/>
      <c r="C50" s="92" t="s">
        <v>188</v>
      </c>
      <c r="D50" s="84" t="s">
        <v>187</v>
      </c>
      <c r="E50" s="92" t="s">
        <v>203</v>
      </c>
      <c r="F50" s="98">
        <v>41030</v>
      </c>
      <c r="G50" s="100">
        <v>40887</v>
      </c>
      <c r="H50" s="92" t="s">
        <v>190</v>
      </c>
      <c r="I50" s="92"/>
      <c r="J50" s="101">
        <f t="shared" si="3"/>
        <v>10</v>
      </c>
      <c r="K50" s="89">
        <v>2012</v>
      </c>
      <c r="L50" s="89">
        <v>2011</v>
      </c>
      <c r="M50" s="87">
        <v>25</v>
      </c>
      <c r="N50" s="90">
        <f t="shared" si="0"/>
        <v>0.4</v>
      </c>
      <c r="O50" s="90">
        <f t="shared" si="1"/>
        <v>0.4</v>
      </c>
      <c r="P50" s="90">
        <f t="shared" si="2"/>
        <v>0.4</v>
      </c>
    </row>
    <row r="51" spans="1:16" ht="11.25" customHeight="1" x14ac:dyDescent="0.25">
      <c r="A51" s="91" t="s">
        <v>282</v>
      </c>
      <c r="B51" s="91"/>
      <c r="C51" s="92" t="s">
        <v>203</v>
      </c>
      <c r="D51" s="84" t="s">
        <v>187</v>
      </c>
      <c r="E51" s="92" t="s">
        <v>188</v>
      </c>
      <c r="F51" s="98">
        <v>40931</v>
      </c>
      <c r="G51" s="98">
        <v>40933</v>
      </c>
      <c r="H51" s="92"/>
      <c r="I51" s="92" t="s">
        <v>190</v>
      </c>
      <c r="J51" s="101">
        <f t="shared" si="3"/>
        <v>10</v>
      </c>
      <c r="K51" s="89">
        <v>2012</v>
      </c>
      <c r="L51" s="89">
        <v>2012</v>
      </c>
      <c r="M51" s="87">
        <v>25</v>
      </c>
      <c r="N51" s="90">
        <f t="shared" si="0"/>
        <v>0.4</v>
      </c>
      <c r="O51" s="90">
        <f t="shared" si="1"/>
        <v>0.4</v>
      </c>
      <c r="P51" s="90"/>
    </row>
    <row r="52" spans="1:16" ht="11.25" customHeight="1" x14ac:dyDescent="0.25">
      <c r="A52" s="91" t="s">
        <v>282</v>
      </c>
      <c r="B52" s="91"/>
      <c r="C52" s="92" t="s">
        <v>186</v>
      </c>
      <c r="D52" s="84" t="s">
        <v>187</v>
      </c>
      <c r="E52" s="92" t="s">
        <v>188</v>
      </c>
      <c r="F52" s="98">
        <v>40966</v>
      </c>
      <c r="G52" s="98">
        <v>40970</v>
      </c>
      <c r="H52" s="92" t="s">
        <v>190</v>
      </c>
      <c r="I52" s="92"/>
      <c r="J52" s="101">
        <f t="shared" si="3"/>
        <v>5</v>
      </c>
      <c r="K52" s="89">
        <v>2012</v>
      </c>
      <c r="L52" s="89">
        <v>2012</v>
      </c>
      <c r="M52" s="87">
        <v>25</v>
      </c>
      <c r="N52" s="90">
        <f t="shared" si="0"/>
        <v>0.2</v>
      </c>
      <c r="O52" s="90">
        <f t="shared" si="1"/>
        <v>0.2</v>
      </c>
      <c r="P52" s="90">
        <f t="shared" si="2"/>
        <v>0.2</v>
      </c>
    </row>
    <row r="53" spans="1:16" ht="11.25" customHeight="1" x14ac:dyDescent="0.25">
      <c r="A53" s="91" t="s">
        <v>238</v>
      </c>
      <c r="B53" s="91"/>
      <c r="C53" s="92" t="s">
        <v>186</v>
      </c>
      <c r="D53" s="91" t="s">
        <v>216</v>
      </c>
      <c r="E53" s="92" t="s">
        <v>203</v>
      </c>
      <c r="F53" s="98">
        <v>40975</v>
      </c>
      <c r="G53" s="98">
        <v>41029</v>
      </c>
      <c r="H53" s="92" t="s">
        <v>190</v>
      </c>
      <c r="I53" s="92"/>
      <c r="J53" s="101">
        <f t="shared" si="3"/>
        <v>2</v>
      </c>
      <c r="K53" s="89">
        <v>2012</v>
      </c>
      <c r="L53" s="89">
        <v>2012</v>
      </c>
      <c r="M53" s="87">
        <v>25</v>
      </c>
      <c r="N53" s="90">
        <f t="shared" si="0"/>
        <v>0.08</v>
      </c>
      <c r="O53" s="90">
        <f t="shared" si="1"/>
        <v>0.08</v>
      </c>
      <c r="P53" s="90">
        <f t="shared" si="2"/>
        <v>0.08</v>
      </c>
    </row>
    <row r="54" spans="1:16" ht="11.25" customHeight="1" x14ac:dyDescent="0.25">
      <c r="A54" s="84" t="s">
        <v>224</v>
      </c>
      <c r="B54" s="84" t="s">
        <v>213</v>
      </c>
      <c r="C54" s="85" t="s">
        <v>214</v>
      </c>
      <c r="D54" s="91" t="s">
        <v>225</v>
      </c>
      <c r="E54" s="90">
        <v>6.25E-2</v>
      </c>
      <c r="F54" s="100">
        <v>41030</v>
      </c>
      <c r="G54" s="100">
        <v>41017</v>
      </c>
      <c r="H54" s="85" t="s">
        <v>190</v>
      </c>
      <c r="I54" s="85"/>
      <c r="J54" s="101">
        <f t="shared" si="3"/>
        <v>1.625</v>
      </c>
      <c r="K54" s="89">
        <v>2012</v>
      </c>
      <c r="L54" s="89">
        <v>2012</v>
      </c>
      <c r="M54" s="87">
        <v>25</v>
      </c>
      <c r="N54" s="90">
        <f t="shared" si="0"/>
        <v>6.5000000000000002E-2</v>
      </c>
      <c r="O54" s="90">
        <f t="shared" si="1"/>
        <v>6.5000000000000002E-2</v>
      </c>
      <c r="P54" s="90">
        <f t="shared" si="2"/>
        <v>6.5000000000000002E-2</v>
      </c>
    </row>
    <row r="55" spans="1:16" ht="11.25" customHeight="1" x14ac:dyDescent="0.25">
      <c r="A55" s="91" t="s">
        <v>283</v>
      </c>
      <c r="B55" s="91"/>
      <c r="C55" s="92" t="s">
        <v>186</v>
      </c>
      <c r="D55" s="84" t="s">
        <v>187</v>
      </c>
      <c r="E55" s="92" t="s">
        <v>188</v>
      </c>
      <c r="F55" s="98">
        <v>41030</v>
      </c>
      <c r="G55" s="100">
        <v>41019</v>
      </c>
      <c r="H55" s="92" t="s">
        <v>190</v>
      </c>
      <c r="I55" s="92"/>
      <c r="J55" s="101">
        <f t="shared" si="3"/>
        <v>5</v>
      </c>
      <c r="K55" s="89">
        <v>2012</v>
      </c>
      <c r="L55" s="89">
        <v>2012</v>
      </c>
      <c r="M55" s="87">
        <v>25</v>
      </c>
      <c r="N55" s="90">
        <f t="shared" si="0"/>
        <v>0.2</v>
      </c>
      <c r="O55" s="90">
        <f t="shared" si="1"/>
        <v>0.2</v>
      </c>
      <c r="P55" s="90">
        <f t="shared" si="2"/>
        <v>0.2</v>
      </c>
    </row>
    <row r="56" spans="1:16" ht="11.25" customHeight="1" x14ac:dyDescent="0.25">
      <c r="A56" s="91" t="s">
        <v>284</v>
      </c>
      <c r="B56" s="91"/>
      <c r="C56" s="92" t="s">
        <v>203</v>
      </c>
      <c r="D56" s="84" t="s">
        <v>187</v>
      </c>
      <c r="E56" s="85" t="s">
        <v>203</v>
      </c>
      <c r="F56" s="98">
        <v>41366</v>
      </c>
      <c r="G56" s="98">
        <v>41366</v>
      </c>
      <c r="H56" s="92" t="s">
        <v>190</v>
      </c>
      <c r="I56" s="92"/>
      <c r="J56" s="101">
        <f t="shared" si="3"/>
        <v>4</v>
      </c>
      <c r="K56" s="89">
        <v>2013</v>
      </c>
      <c r="L56" s="89">
        <v>2013</v>
      </c>
      <c r="M56" s="87">
        <v>25</v>
      </c>
      <c r="N56" s="90">
        <f t="shared" si="0"/>
        <v>0.16</v>
      </c>
      <c r="O56" s="90">
        <f t="shared" si="1"/>
        <v>0.16</v>
      </c>
      <c r="P56" s="90">
        <f t="shared" si="2"/>
        <v>0.16</v>
      </c>
    </row>
    <row r="57" spans="1:16" ht="11.25" customHeight="1" x14ac:dyDescent="0.25">
      <c r="A57" s="91" t="s">
        <v>238</v>
      </c>
      <c r="B57" s="91"/>
      <c r="C57" s="92" t="s">
        <v>186</v>
      </c>
      <c r="D57" s="91" t="s">
        <v>216</v>
      </c>
      <c r="E57" s="92" t="s">
        <v>186</v>
      </c>
      <c r="F57" s="98">
        <v>41402</v>
      </c>
      <c r="G57" s="98">
        <v>41402</v>
      </c>
      <c r="H57" s="92" t="s">
        <v>190</v>
      </c>
      <c r="I57" s="92"/>
      <c r="J57" s="101">
        <f t="shared" si="3"/>
        <v>1</v>
      </c>
      <c r="K57" s="89">
        <v>2013</v>
      </c>
      <c r="L57" s="89">
        <v>2013</v>
      </c>
      <c r="M57" s="87">
        <v>25</v>
      </c>
      <c r="N57" s="90">
        <f t="shared" si="0"/>
        <v>0.04</v>
      </c>
      <c r="O57" s="90">
        <f t="shared" si="1"/>
        <v>0.04</v>
      </c>
      <c r="P57" s="90">
        <f t="shared" si="2"/>
        <v>0.04</v>
      </c>
    </row>
    <row r="58" spans="1:16" ht="11.25" customHeight="1" x14ac:dyDescent="0.25">
      <c r="A58" s="91" t="s">
        <v>285</v>
      </c>
      <c r="B58" s="91"/>
      <c r="C58" s="92" t="s">
        <v>197</v>
      </c>
      <c r="D58" s="84" t="s">
        <v>187</v>
      </c>
      <c r="E58" s="85" t="s">
        <v>203</v>
      </c>
      <c r="F58" s="98">
        <v>41306</v>
      </c>
      <c r="G58" s="100">
        <v>41306</v>
      </c>
      <c r="H58" s="92" t="s">
        <v>190</v>
      </c>
      <c r="I58" s="92"/>
      <c r="J58" s="101">
        <f t="shared" si="3"/>
        <v>6</v>
      </c>
      <c r="K58" s="89">
        <v>2013</v>
      </c>
      <c r="L58" s="89">
        <v>2013</v>
      </c>
      <c r="M58" s="87">
        <v>25</v>
      </c>
      <c r="N58" s="90">
        <f t="shared" si="0"/>
        <v>0.24</v>
      </c>
      <c r="O58" s="90">
        <f t="shared" si="1"/>
        <v>0.24</v>
      </c>
      <c r="P58" s="90">
        <f t="shared" si="2"/>
        <v>0.24</v>
      </c>
    </row>
    <row r="59" spans="1:16" ht="11.25" customHeight="1" x14ac:dyDescent="0.25">
      <c r="A59" s="91" t="s">
        <v>286</v>
      </c>
      <c r="B59" s="91"/>
      <c r="C59" s="92" t="s">
        <v>197</v>
      </c>
      <c r="D59" s="84" t="s">
        <v>187</v>
      </c>
      <c r="E59" s="85" t="s">
        <v>287</v>
      </c>
      <c r="F59" s="98">
        <v>41306</v>
      </c>
      <c r="G59" s="98">
        <v>41306</v>
      </c>
      <c r="H59" s="92"/>
      <c r="I59" s="92"/>
      <c r="J59" s="101">
        <f t="shared" si="3"/>
        <v>4.5</v>
      </c>
      <c r="K59" s="89">
        <v>2013</v>
      </c>
      <c r="L59" s="89"/>
      <c r="M59" s="87">
        <v>25</v>
      </c>
      <c r="N59" s="90">
        <f t="shared" si="0"/>
        <v>0.18</v>
      </c>
      <c r="O59" s="90"/>
      <c r="P59" s="90"/>
    </row>
    <row r="60" spans="1:16" ht="11.25" customHeight="1" x14ac:dyDescent="0.25">
      <c r="A60" s="91" t="s">
        <v>288</v>
      </c>
      <c r="B60" s="91"/>
      <c r="C60" s="92" t="s">
        <v>186</v>
      </c>
      <c r="D60" s="84" t="s">
        <v>187</v>
      </c>
      <c r="E60" s="85" t="s">
        <v>188</v>
      </c>
      <c r="F60" s="98">
        <v>41639</v>
      </c>
      <c r="G60" s="98">
        <v>41639</v>
      </c>
      <c r="H60" s="92" t="s">
        <v>190</v>
      </c>
      <c r="I60" s="92"/>
      <c r="J60" s="101">
        <f t="shared" si="3"/>
        <v>5</v>
      </c>
      <c r="K60" s="89">
        <v>2013</v>
      </c>
      <c r="L60" s="89">
        <v>2013</v>
      </c>
      <c r="M60" s="87">
        <v>25</v>
      </c>
      <c r="N60" s="90">
        <f t="shared" si="0"/>
        <v>0.2</v>
      </c>
      <c r="O60" s="90">
        <f t="shared" si="1"/>
        <v>0.2</v>
      </c>
      <c r="P60" s="90">
        <f t="shared" si="2"/>
        <v>0.2</v>
      </c>
    </row>
    <row r="61" spans="1:16" ht="11.25" customHeight="1" x14ac:dyDescent="0.25">
      <c r="A61" s="91" t="s">
        <v>289</v>
      </c>
      <c r="B61" s="91" t="s">
        <v>213</v>
      </c>
      <c r="C61" s="92" t="s">
        <v>214</v>
      </c>
      <c r="D61" s="91" t="s">
        <v>225</v>
      </c>
      <c r="E61" s="92" t="s">
        <v>257</v>
      </c>
      <c r="F61" s="92" t="s">
        <v>290</v>
      </c>
      <c r="G61" s="98" t="s">
        <v>290</v>
      </c>
      <c r="H61" s="92" t="s">
        <v>190</v>
      </c>
      <c r="I61" s="92"/>
      <c r="J61" s="101">
        <f t="shared" si="3"/>
        <v>13</v>
      </c>
      <c r="K61" s="89">
        <v>2014</v>
      </c>
      <c r="L61" s="89">
        <v>2014</v>
      </c>
      <c r="M61" s="87">
        <v>25</v>
      </c>
      <c r="N61" s="90">
        <f t="shared" si="0"/>
        <v>0.52</v>
      </c>
      <c r="O61" s="90">
        <f t="shared" si="1"/>
        <v>0.52</v>
      </c>
      <c r="P61" s="90">
        <f t="shared" si="2"/>
        <v>0.52</v>
      </c>
    </row>
    <row r="62" spans="1:16" ht="11.25" customHeight="1" x14ac:dyDescent="0.25">
      <c r="A62" s="91" t="s">
        <v>291</v>
      </c>
      <c r="B62" s="91"/>
      <c r="C62" s="92" t="s">
        <v>186</v>
      </c>
      <c r="D62" s="84" t="s">
        <v>187</v>
      </c>
      <c r="E62" s="85" t="s">
        <v>292</v>
      </c>
      <c r="F62" s="98">
        <v>41697</v>
      </c>
      <c r="G62" s="98">
        <v>41697</v>
      </c>
      <c r="H62" s="92" t="s">
        <v>190</v>
      </c>
      <c r="I62" s="92"/>
      <c r="J62" s="101">
        <f t="shared" si="3"/>
        <v>4</v>
      </c>
      <c r="K62" s="89">
        <v>2014</v>
      </c>
      <c r="L62" s="89">
        <v>2014</v>
      </c>
      <c r="M62" s="87">
        <v>25</v>
      </c>
      <c r="N62" s="90">
        <f t="shared" si="0"/>
        <v>0.16</v>
      </c>
      <c r="O62" s="90">
        <f t="shared" si="1"/>
        <v>0.16</v>
      </c>
      <c r="P62" s="90">
        <f t="shared" si="2"/>
        <v>0.16</v>
      </c>
    </row>
    <row r="63" spans="1:16" ht="11.25" customHeight="1" x14ac:dyDescent="0.25">
      <c r="A63" s="91" t="s">
        <v>293</v>
      </c>
      <c r="B63" s="91"/>
      <c r="C63" s="92" t="s">
        <v>186</v>
      </c>
      <c r="D63" s="84" t="s">
        <v>187</v>
      </c>
      <c r="E63" s="85" t="s">
        <v>188</v>
      </c>
      <c r="F63" s="98">
        <v>41719</v>
      </c>
      <c r="G63" s="98">
        <v>41719</v>
      </c>
      <c r="H63" s="92" t="s">
        <v>190</v>
      </c>
      <c r="I63" s="92"/>
      <c r="J63" s="101">
        <f t="shared" si="3"/>
        <v>5</v>
      </c>
      <c r="K63" s="89">
        <v>2014</v>
      </c>
      <c r="L63" s="89">
        <v>2014</v>
      </c>
      <c r="M63" s="87">
        <v>25</v>
      </c>
      <c r="N63" s="90">
        <f t="shared" si="0"/>
        <v>0.2</v>
      </c>
      <c r="O63" s="90">
        <f t="shared" si="1"/>
        <v>0.2</v>
      </c>
      <c r="P63" s="90">
        <f t="shared" si="2"/>
        <v>0.2</v>
      </c>
    </row>
    <row r="64" spans="1:16" ht="11.25" customHeight="1" x14ac:dyDescent="0.25">
      <c r="A64" s="91" t="s">
        <v>294</v>
      </c>
      <c r="B64" s="91"/>
      <c r="C64" s="92" t="s">
        <v>186</v>
      </c>
      <c r="D64" s="91"/>
      <c r="E64" s="85" t="s">
        <v>197</v>
      </c>
      <c r="F64" s="98">
        <v>41719</v>
      </c>
      <c r="G64" s="98">
        <v>41719</v>
      </c>
      <c r="H64" s="92" t="s">
        <v>190</v>
      </c>
      <c r="I64" s="92"/>
      <c r="J64" s="101">
        <f t="shared" si="3"/>
        <v>3</v>
      </c>
      <c r="K64" s="89">
        <v>2014</v>
      </c>
      <c r="L64" s="89">
        <v>2014</v>
      </c>
      <c r="M64" s="87">
        <v>25</v>
      </c>
      <c r="N64" s="90">
        <f t="shared" si="0"/>
        <v>0.12</v>
      </c>
      <c r="O64" s="90">
        <f t="shared" si="1"/>
        <v>0.12</v>
      </c>
      <c r="P64" s="90">
        <f t="shared" si="2"/>
        <v>0.12</v>
      </c>
    </row>
    <row r="65" spans="1:16" ht="11.25" customHeight="1" x14ac:dyDescent="0.25">
      <c r="A65" s="91" t="s">
        <v>295</v>
      </c>
      <c r="B65" s="91"/>
      <c r="C65" s="92" t="s">
        <v>186</v>
      </c>
      <c r="D65" s="84" t="s">
        <v>187</v>
      </c>
      <c r="E65" s="85" t="s">
        <v>296</v>
      </c>
      <c r="F65" s="98">
        <v>41712</v>
      </c>
      <c r="G65" s="98">
        <v>41712</v>
      </c>
      <c r="H65" s="92" t="s">
        <v>190</v>
      </c>
      <c r="I65" s="92"/>
      <c r="J65" s="101">
        <f t="shared" si="3"/>
        <v>13</v>
      </c>
      <c r="K65" s="89">
        <v>2014</v>
      </c>
      <c r="L65" s="89">
        <v>2014</v>
      </c>
      <c r="M65" s="87">
        <v>25</v>
      </c>
      <c r="N65" s="90">
        <f t="shared" si="0"/>
        <v>0.52</v>
      </c>
      <c r="O65" s="90">
        <f t="shared" si="1"/>
        <v>0.52</v>
      </c>
      <c r="P65" s="90">
        <f t="shared" si="2"/>
        <v>0.52</v>
      </c>
    </row>
    <row r="66" spans="1:16" ht="11.25" customHeight="1" x14ac:dyDescent="0.25">
      <c r="A66" s="91" t="s">
        <v>297</v>
      </c>
      <c r="B66" s="91"/>
      <c r="C66" s="92" t="s">
        <v>197</v>
      </c>
      <c r="D66" s="84" t="s">
        <v>187</v>
      </c>
      <c r="E66" s="85" t="s">
        <v>188</v>
      </c>
      <c r="F66" s="98">
        <v>41775</v>
      </c>
      <c r="G66" s="98">
        <v>41780</v>
      </c>
      <c r="H66" s="92" t="s">
        <v>190</v>
      </c>
      <c r="I66" s="92"/>
      <c r="J66" s="101">
        <f t="shared" si="3"/>
        <v>15</v>
      </c>
      <c r="K66" s="89">
        <v>2014</v>
      </c>
      <c r="L66" s="89">
        <v>2014</v>
      </c>
      <c r="M66" s="87">
        <v>25</v>
      </c>
      <c r="N66" s="90">
        <f t="shared" si="0"/>
        <v>0.6</v>
      </c>
      <c r="O66" s="90">
        <f t="shared" si="1"/>
        <v>0.6</v>
      </c>
      <c r="P66" s="90">
        <f t="shared" si="2"/>
        <v>0.6</v>
      </c>
    </row>
    <row r="67" spans="1:16" ht="11.25" customHeight="1" x14ac:dyDescent="0.25">
      <c r="A67" s="91" t="s">
        <v>283</v>
      </c>
      <c r="B67" s="91"/>
      <c r="C67" s="92" t="s">
        <v>292</v>
      </c>
      <c r="D67" s="84" t="s">
        <v>187</v>
      </c>
      <c r="E67" s="92" t="s">
        <v>186</v>
      </c>
      <c r="F67" s="92" t="s">
        <v>298</v>
      </c>
      <c r="G67" s="98" t="s">
        <v>299</v>
      </c>
      <c r="H67" s="92" t="s">
        <v>190</v>
      </c>
      <c r="I67" s="92"/>
      <c r="J67" s="101">
        <f t="shared" si="3"/>
        <v>4</v>
      </c>
      <c r="K67" s="89">
        <v>2014</v>
      </c>
      <c r="L67" s="89">
        <v>2014</v>
      </c>
      <c r="M67" s="87">
        <v>25</v>
      </c>
      <c r="N67" s="90">
        <f t="shared" si="0"/>
        <v>0.16</v>
      </c>
      <c r="O67" s="90">
        <f>J67/M67</f>
        <v>0.16</v>
      </c>
      <c r="P67" s="90">
        <f>IF(H67="x", J67/M67,0)</f>
        <v>0.16</v>
      </c>
    </row>
    <row r="68" spans="1:16" ht="11.25" customHeight="1" x14ac:dyDescent="0.25">
      <c r="A68" s="103" t="s">
        <v>300</v>
      </c>
      <c r="B68" s="91"/>
      <c r="C68" s="92" t="s">
        <v>203</v>
      </c>
      <c r="D68" s="84" t="s">
        <v>187</v>
      </c>
      <c r="E68" s="92" t="s">
        <v>188</v>
      </c>
      <c r="F68" s="92" t="s">
        <v>301</v>
      </c>
      <c r="G68" s="98" t="s">
        <v>302</v>
      </c>
      <c r="H68" s="92" t="s">
        <v>190</v>
      </c>
      <c r="I68" s="92"/>
      <c r="J68" s="101">
        <f t="shared" si="3"/>
        <v>10</v>
      </c>
      <c r="K68" s="92">
        <v>2014</v>
      </c>
      <c r="L68" s="89">
        <v>2014</v>
      </c>
      <c r="M68" s="87">
        <v>25</v>
      </c>
      <c r="N68" s="90">
        <f t="shared" si="0"/>
        <v>0.4</v>
      </c>
      <c r="O68" s="90">
        <f>J68/M68</f>
        <v>0.4</v>
      </c>
      <c r="P68" s="90">
        <f>IF(H68="x", J68/M68,0)</f>
        <v>0.4</v>
      </c>
    </row>
    <row r="69" spans="1:16" ht="11.25" customHeight="1" x14ac:dyDescent="0.25">
      <c r="A69" s="103" t="s">
        <v>285</v>
      </c>
      <c r="B69" s="91"/>
      <c r="C69" s="92" t="s">
        <v>203</v>
      </c>
      <c r="D69" s="84" t="s">
        <v>187</v>
      </c>
      <c r="E69" s="92" t="s">
        <v>188</v>
      </c>
      <c r="F69" s="92" t="s">
        <v>303</v>
      </c>
      <c r="G69" s="98" t="s">
        <v>304</v>
      </c>
      <c r="H69" s="92" t="s">
        <v>190</v>
      </c>
      <c r="I69" s="92"/>
      <c r="J69" s="101">
        <f t="shared" si="3"/>
        <v>10</v>
      </c>
      <c r="K69" s="92">
        <v>2014</v>
      </c>
      <c r="L69" s="89">
        <v>2014</v>
      </c>
      <c r="M69" s="87">
        <v>25</v>
      </c>
      <c r="N69" s="90">
        <f t="shared" si="0"/>
        <v>0.4</v>
      </c>
      <c r="O69" s="90">
        <f>J69/M69</f>
        <v>0.4</v>
      </c>
      <c r="P69" s="90">
        <f>IF(H69="x", J69/M69,0)</f>
        <v>0.4</v>
      </c>
    </row>
    <row r="70" spans="1:16" ht="11.25" customHeight="1" x14ac:dyDescent="0.25">
      <c r="A70" s="91" t="s">
        <v>305</v>
      </c>
      <c r="B70" s="91"/>
      <c r="C70" s="92" t="s">
        <v>197</v>
      </c>
      <c r="D70" s="91" t="s">
        <v>306</v>
      </c>
      <c r="E70" s="85" t="s">
        <v>197</v>
      </c>
      <c r="F70" s="98">
        <v>42094</v>
      </c>
      <c r="G70" s="98"/>
      <c r="H70" s="92"/>
      <c r="I70" s="92"/>
      <c r="J70" s="101">
        <f t="shared" si="3"/>
        <v>9</v>
      </c>
      <c r="K70" s="89">
        <f xml:space="preserve"> YEAR(F70)</f>
        <v>2015</v>
      </c>
      <c r="L70" s="89"/>
      <c r="M70" s="87">
        <v>25</v>
      </c>
      <c r="N70" s="90">
        <f>J70/M70</f>
        <v>0.36</v>
      </c>
      <c r="O70" s="90"/>
      <c r="P70" s="90"/>
    </row>
    <row r="71" spans="1:16" ht="11.25" customHeight="1" x14ac:dyDescent="0.25">
      <c r="A71" s="91" t="s">
        <v>307</v>
      </c>
      <c r="B71" s="91"/>
      <c r="C71" s="92" t="s">
        <v>188</v>
      </c>
      <c r="D71" s="91"/>
      <c r="E71" s="85" t="s">
        <v>292</v>
      </c>
      <c r="F71" s="98">
        <v>42156</v>
      </c>
      <c r="G71" s="98"/>
      <c r="H71" s="92"/>
      <c r="I71" s="92"/>
      <c r="J71" s="101">
        <f t="shared" si="3"/>
        <v>20</v>
      </c>
      <c r="K71" s="89">
        <f t="shared" ref="K71:K73" si="4" xml:space="preserve"> YEAR(F71)</f>
        <v>2015</v>
      </c>
      <c r="L71" s="89"/>
      <c r="M71" s="87">
        <v>25</v>
      </c>
      <c r="N71" s="90">
        <f t="shared" ref="N71:N73" si="5">J71/M71</f>
        <v>0.8</v>
      </c>
      <c r="O71" s="90"/>
      <c r="P71" s="90"/>
    </row>
    <row r="72" spans="1:16" ht="11.25" customHeight="1" x14ac:dyDescent="0.25">
      <c r="A72" s="91" t="s">
        <v>307</v>
      </c>
      <c r="B72" s="91"/>
      <c r="C72" s="92" t="s">
        <v>188</v>
      </c>
      <c r="D72" s="91"/>
      <c r="E72" s="85" t="s">
        <v>292</v>
      </c>
      <c r="F72" s="98">
        <v>42156</v>
      </c>
      <c r="G72" s="98"/>
      <c r="H72" s="92"/>
      <c r="I72" s="92"/>
      <c r="J72" s="101">
        <f t="shared" si="3"/>
        <v>20</v>
      </c>
      <c r="K72" s="89">
        <f t="shared" si="4"/>
        <v>2015</v>
      </c>
      <c r="L72" s="89"/>
      <c r="M72" s="87">
        <v>25</v>
      </c>
      <c r="N72" s="90">
        <f t="shared" si="5"/>
        <v>0.8</v>
      </c>
      <c r="O72" s="90"/>
      <c r="P72" s="90"/>
    </row>
    <row r="73" spans="1:16" ht="11.25" customHeight="1" x14ac:dyDescent="0.25">
      <c r="A73" s="91" t="s">
        <v>308</v>
      </c>
      <c r="B73" s="91"/>
      <c r="C73" s="92" t="s">
        <v>197</v>
      </c>
      <c r="D73" s="91"/>
      <c r="E73" s="85" t="s">
        <v>188</v>
      </c>
      <c r="F73" s="98">
        <v>42249</v>
      </c>
      <c r="G73" s="98"/>
      <c r="H73" s="92"/>
      <c r="I73" s="92"/>
      <c r="J73" s="101">
        <f t="shared" si="3"/>
        <v>15</v>
      </c>
      <c r="K73" s="89">
        <f t="shared" si="4"/>
        <v>2015</v>
      </c>
      <c r="L73" s="89"/>
      <c r="M73" s="87">
        <v>25</v>
      </c>
      <c r="N73" s="90">
        <f t="shared" si="5"/>
        <v>0.6</v>
      </c>
      <c r="O73" s="90"/>
      <c r="P73" s="90"/>
    </row>
    <row r="74" spans="1:16" ht="11.25" customHeight="1" x14ac:dyDescent="0.25">
      <c r="A74" s="77"/>
      <c r="B74" s="104"/>
      <c r="C74" s="105"/>
      <c r="D74" s="104"/>
      <c r="E74" s="105"/>
      <c r="F74" s="105"/>
      <c r="G74" s="105"/>
      <c r="H74" s="105"/>
      <c r="I74" s="105"/>
      <c r="J74" s="36" t="str">
        <f>'Schritt für Schritt'!B44</f>
        <v>Copyright (C) 2015 AFSMI German Chapter e.V. CC BY-SA 3.0 DE</v>
      </c>
      <c r="K74" s="105"/>
      <c r="M74" s="78"/>
      <c r="N74" s="78"/>
      <c r="O74" s="78"/>
      <c r="P74" s="79"/>
    </row>
    <row r="75" spans="1:16" ht="11.25" customHeight="1" x14ac:dyDescent="0.25">
      <c r="A75" s="106" t="s">
        <v>119</v>
      </c>
      <c r="B75" s="107" t="s">
        <v>122</v>
      </c>
      <c r="C75" s="108"/>
      <c r="D75" s="106" t="s">
        <v>309</v>
      </c>
      <c r="E75" s="106"/>
      <c r="F75" s="109" t="s">
        <v>122</v>
      </c>
      <c r="G75" s="108"/>
      <c r="H75" s="110"/>
      <c r="I75" s="110"/>
      <c r="J75" s="111"/>
      <c r="K75" s="111"/>
      <c r="L75" s="111"/>
      <c r="M75" s="78"/>
      <c r="N75" s="78"/>
      <c r="O75" s="78"/>
      <c r="P75" s="79"/>
    </row>
  </sheetData>
  <autoFilter ref="A6:P75"/>
  <mergeCells count="2">
    <mergeCell ref="B5:C5"/>
    <mergeCell ref="H5:I5"/>
  </mergeCells>
  <hyperlinks>
    <hyperlink ref="J74" r:id="rId1" display="http://creativecommons.org/licenses/by-sa/3.0/de/"/>
  </hyperlinks>
  <pageMargins left="0.70866141732283472" right="0.31496062992125984" top="0.39370078740157483" bottom="0.19685039370078741" header="0.31496062992125984" footer="0.31496062992125984"/>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3" sqref="A3:E3"/>
    </sheetView>
  </sheetViews>
  <sheetFormatPr baseColWidth="10" defaultRowHeight="15" x14ac:dyDescent="0.25"/>
  <cols>
    <col min="1" max="1" width="22.42578125" customWidth="1"/>
    <col min="2" max="2" width="31" customWidth="1"/>
    <col min="3" max="3" width="31.28515625" customWidth="1"/>
    <col min="4" max="4" width="31.85546875" customWidth="1"/>
  </cols>
  <sheetData>
    <row r="1" spans="1:5" ht="21" x14ac:dyDescent="0.25">
      <c r="A1" s="1" t="s">
        <v>310</v>
      </c>
      <c r="B1" s="74"/>
      <c r="C1" s="74"/>
      <c r="D1" s="74"/>
      <c r="E1" s="74"/>
    </row>
    <row r="2" spans="1:5" ht="15.75" x14ac:dyDescent="0.25">
      <c r="A2" s="15" t="str">
        <f>Kompetenzmatrix!A2</f>
        <v>für das industrielle Lösungs- und Servicegeschäft</v>
      </c>
      <c r="B2" s="74"/>
      <c r="C2" s="74"/>
      <c r="D2" s="74"/>
      <c r="E2" s="74"/>
    </row>
    <row r="3" spans="1:5" ht="22.5" x14ac:dyDescent="0.25">
      <c r="A3" s="260"/>
      <c r="B3" s="261"/>
      <c r="C3" s="261"/>
      <c r="D3" s="261"/>
      <c r="E3" s="261"/>
    </row>
    <row r="4" spans="1:5" ht="18" x14ac:dyDescent="0.25">
      <c r="A4" s="112" t="s">
        <v>311</v>
      </c>
      <c r="B4" s="77"/>
      <c r="C4" s="78"/>
      <c r="D4" s="77"/>
      <c r="E4" s="78"/>
    </row>
    <row r="5" spans="1:5" ht="18" x14ac:dyDescent="0.25">
      <c r="A5" s="112"/>
      <c r="B5" s="77"/>
      <c r="C5" s="78"/>
      <c r="D5" s="77"/>
      <c r="E5" s="78"/>
    </row>
    <row r="6" spans="1:5" ht="18" x14ac:dyDescent="0.25">
      <c r="A6" s="112"/>
      <c r="B6" s="77"/>
      <c r="C6" s="78"/>
      <c r="D6" s="77"/>
      <c r="E6" s="78"/>
    </row>
    <row r="7" spans="1:5" ht="18" x14ac:dyDescent="0.25">
      <c r="A7" s="112"/>
      <c r="B7" s="77"/>
      <c r="C7" s="78"/>
      <c r="D7" s="77"/>
      <c r="E7" s="78"/>
    </row>
    <row r="8" spans="1:5" x14ac:dyDescent="0.25">
      <c r="A8" s="115" t="s">
        <v>312</v>
      </c>
      <c r="B8" t="s">
        <v>313</v>
      </c>
      <c r="C8" t="s">
        <v>314</v>
      </c>
      <c r="D8" t="s">
        <v>315</v>
      </c>
    </row>
    <row r="9" spans="1:5" x14ac:dyDescent="0.25">
      <c r="A9" s="113">
        <v>2002</v>
      </c>
      <c r="B9" s="114">
        <v>0.8</v>
      </c>
      <c r="C9" s="114">
        <v>0.8</v>
      </c>
      <c r="D9" s="114">
        <v>0.8</v>
      </c>
    </row>
    <row r="10" spans="1:5" x14ac:dyDescent="0.25">
      <c r="A10" s="113">
        <v>2004</v>
      </c>
      <c r="B10" s="114">
        <v>1.76</v>
      </c>
      <c r="C10" s="114">
        <v>1.76</v>
      </c>
      <c r="D10" s="114">
        <v>1.76</v>
      </c>
    </row>
    <row r="11" spans="1:5" x14ac:dyDescent="0.25">
      <c r="A11" s="113">
        <v>2005</v>
      </c>
      <c r="B11" s="114">
        <v>1.28</v>
      </c>
      <c r="C11" s="114">
        <v>1.28</v>
      </c>
      <c r="D11" s="114">
        <v>1.28</v>
      </c>
    </row>
    <row r="12" spans="1:5" x14ac:dyDescent="0.25">
      <c r="A12" s="113">
        <v>2006</v>
      </c>
      <c r="B12" s="114">
        <v>1.8399999999999999</v>
      </c>
      <c r="C12" s="114">
        <v>1.8399999999999999</v>
      </c>
      <c r="D12" s="114">
        <v>1.8399999999999999</v>
      </c>
    </row>
    <row r="13" spans="1:5" x14ac:dyDescent="0.25">
      <c r="A13" s="113">
        <v>2007</v>
      </c>
      <c r="B13" s="114">
        <v>1.9200000000000002</v>
      </c>
      <c r="C13" s="114">
        <v>1.72</v>
      </c>
      <c r="D13" s="114">
        <v>1.72</v>
      </c>
    </row>
    <row r="14" spans="1:5" x14ac:dyDescent="0.25">
      <c r="A14" s="113">
        <v>2008</v>
      </c>
      <c r="B14" s="114">
        <v>2.5600000000000005</v>
      </c>
      <c r="C14" s="114">
        <v>2.5600000000000005</v>
      </c>
      <c r="D14" s="114">
        <v>2.5600000000000005</v>
      </c>
    </row>
    <row r="15" spans="1:5" x14ac:dyDescent="0.25">
      <c r="A15" s="113">
        <v>2009</v>
      </c>
      <c r="B15" s="114">
        <v>1.94</v>
      </c>
      <c r="C15" s="114">
        <v>1.94</v>
      </c>
      <c r="D15" s="114">
        <v>1.94</v>
      </c>
    </row>
    <row r="16" spans="1:5" x14ac:dyDescent="0.25">
      <c r="A16" s="113">
        <v>2010</v>
      </c>
      <c r="B16" s="114">
        <v>0.48</v>
      </c>
      <c r="C16" s="114">
        <v>0.48</v>
      </c>
      <c r="D16" s="114">
        <v>0.48</v>
      </c>
    </row>
    <row r="17" spans="1:5" x14ac:dyDescent="0.25">
      <c r="A17" s="113">
        <v>2011</v>
      </c>
      <c r="B17" s="114">
        <v>1.64</v>
      </c>
      <c r="C17" s="114">
        <v>1.64</v>
      </c>
      <c r="D17" s="114">
        <v>1.64</v>
      </c>
    </row>
    <row r="18" spans="1:5" x14ac:dyDescent="0.25">
      <c r="A18" s="113">
        <v>2012</v>
      </c>
      <c r="B18" s="114">
        <v>1.345</v>
      </c>
      <c r="C18" s="114">
        <v>1.345</v>
      </c>
      <c r="D18" s="114">
        <v>0.94500000000000006</v>
      </c>
    </row>
    <row r="19" spans="1:5" x14ac:dyDescent="0.25">
      <c r="A19" s="113">
        <v>2013</v>
      </c>
      <c r="B19" s="114">
        <v>0.82000000000000006</v>
      </c>
      <c r="C19" s="114">
        <v>0.64</v>
      </c>
      <c r="D19" s="114">
        <v>0.64</v>
      </c>
    </row>
    <row r="20" spans="1:5" x14ac:dyDescent="0.25">
      <c r="A20" s="113">
        <v>2014</v>
      </c>
      <c r="B20" s="114">
        <v>3.08</v>
      </c>
      <c r="C20" s="114">
        <v>3.08</v>
      </c>
      <c r="D20" s="114">
        <v>3.08</v>
      </c>
    </row>
    <row r="21" spans="1:5" x14ac:dyDescent="0.25">
      <c r="A21" s="113">
        <v>2015</v>
      </c>
      <c r="B21" s="114">
        <v>2.56</v>
      </c>
      <c r="C21" s="114"/>
      <c r="D21" s="114"/>
    </row>
    <row r="22" spans="1:5" x14ac:dyDescent="0.25">
      <c r="A22" s="113" t="s">
        <v>316</v>
      </c>
      <c r="B22" s="114">
        <v>22.025000000000002</v>
      </c>
      <c r="C22" s="114">
        <v>19.085000000000001</v>
      </c>
      <c r="D22" s="114">
        <v>18.685000000000002</v>
      </c>
    </row>
    <row r="31" spans="1:5" x14ac:dyDescent="0.25">
      <c r="E31" s="36" t="str">
        <f>'Schritt für Schritt'!B44</f>
        <v>Copyright (C) 2015 AFSMI German Chapter e.V. CC BY-SA 3.0 DE</v>
      </c>
    </row>
  </sheetData>
  <mergeCells count="1">
    <mergeCell ref="A3:E3"/>
  </mergeCells>
  <hyperlinks>
    <hyperlink ref="E31" r:id="rId2" display="http://creativecommons.org/licenses/by-sa/3.0/de/"/>
  </hyperlinks>
  <pageMargins left="0.7" right="0.7" top="0.78740157499999996" bottom="0.78740157499999996" header="0.3" footer="0.3"/>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workbookViewId="0">
      <selection activeCell="A3" sqref="A3"/>
    </sheetView>
  </sheetViews>
  <sheetFormatPr baseColWidth="10" defaultRowHeight="15" x14ac:dyDescent="0.25"/>
  <cols>
    <col min="2" max="34" width="2.5703125" customWidth="1"/>
    <col min="35" max="35" width="83.5703125" customWidth="1"/>
  </cols>
  <sheetData>
    <row r="1" spans="1:35" ht="21" x14ac:dyDescent="0.25">
      <c r="A1" s="1" t="s">
        <v>317</v>
      </c>
      <c r="B1" s="10"/>
      <c r="C1" s="10"/>
      <c r="D1" s="10"/>
      <c r="E1" s="10"/>
      <c r="F1" s="10"/>
      <c r="G1" s="10"/>
      <c r="H1" s="10"/>
      <c r="I1" s="10"/>
      <c r="J1" s="10"/>
      <c r="K1" s="10"/>
      <c r="L1" s="10"/>
      <c r="M1" s="10"/>
      <c r="N1" s="10"/>
      <c r="O1" s="10"/>
      <c r="P1" s="116"/>
      <c r="Q1" s="10"/>
      <c r="R1" s="10"/>
      <c r="S1" s="10"/>
      <c r="T1" s="10"/>
      <c r="U1" s="10"/>
      <c r="V1" s="10"/>
      <c r="W1" s="10"/>
      <c r="X1" s="10"/>
      <c r="Y1" s="10"/>
      <c r="Z1" s="10"/>
      <c r="AA1" s="10"/>
      <c r="AB1" s="10"/>
      <c r="AC1" s="10"/>
      <c r="AD1" s="10"/>
      <c r="AE1" s="10"/>
      <c r="AF1" s="10"/>
      <c r="AG1" s="10"/>
      <c r="AH1" s="10"/>
      <c r="AI1" s="10"/>
    </row>
    <row r="2" spans="1:35" ht="15.75" x14ac:dyDescent="0.25">
      <c r="A2" s="15" t="str">
        <f>Kompetenzmatrix!A2</f>
        <v>für das industrielle Lösungs- und Servicegeschäft</v>
      </c>
      <c r="B2" s="10"/>
      <c r="C2" s="10"/>
      <c r="D2" s="10"/>
      <c r="E2" s="10"/>
      <c r="F2" s="10"/>
      <c r="G2" s="10"/>
      <c r="H2" s="10"/>
      <c r="I2" s="10"/>
      <c r="J2" s="10"/>
      <c r="K2" s="10"/>
      <c r="L2" s="10"/>
      <c r="M2" s="10"/>
      <c r="N2" s="10"/>
      <c r="O2" s="10"/>
      <c r="P2" s="116"/>
      <c r="Q2" s="10"/>
      <c r="R2" s="10"/>
      <c r="S2" s="10"/>
      <c r="T2" s="10"/>
      <c r="U2" s="10"/>
      <c r="V2" s="10"/>
      <c r="W2" s="10"/>
      <c r="X2" s="10"/>
      <c r="Y2" s="10"/>
      <c r="Z2" s="10"/>
      <c r="AA2" s="10"/>
      <c r="AB2" s="10"/>
      <c r="AC2" s="10"/>
      <c r="AD2" s="10"/>
      <c r="AE2" s="10"/>
      <c r="AF2" s="10"/>
      <c r="AG2" s="10"/>
      <c r="AH2" s="10"/>
      <c r="AI2" s="10"/>
    </row>
    <row r="3" spans="1:35" ht="15.75" thickBot="1" x14ac:dyDescent="0.3">
      <c r="A3" s="10" t="s">
        <v>318</v>
      </c>
      <c r="B3" s="10"/>
      <c r="C3" s="10"/>
      <c r="D3" s="10"/>
      <c r="E3" s="10"/>
      <c r="F3" s="10"/>
      <c r="G3" s="10"/>
      <c r="H3" s="10"/>
      <c r="I3" s="10"/>
      <c r="J3" s="10"/>
      <c r="K3" s="10"/>
      <c r="L3" s="10"/>
      <c r="M3" s="10"/>
      <c r="N3" s="10"/>
      <c r="O3" s="10"/>
      <c r="P3" s="116"/>
      <c r="Q3" s="10"/>
      <c r="R3" s="10"/>
      <c r="S3" s="10"/>
      <c r="T3" s="10"/>
      <c r="U3" s="10"/>
      <c r="V3" s="10"/>
      <c r="W3" s="10"/>
      <c r="X3" s="10"/>
      <c r="Y3" s="10"/>
      <c r="Z3" s="10"/>
      <c r="AA3" s="10"/>
      <c r="AB3" s="10"/>
      <c r="AC3" s="10"/>
      <c r="AD3" s="10"/>
      <c r="AE3" s="10"/>
      <c r="AF3" s="10"/>
      <c r="AG3" s="10"/>
      <c r="AH3" s="10"/>
      <c r="AI3" s="10"/>
    </row>
    <row r="4" spans="1:35" ht="15.75" thickBot="1" x14ac:dyDescent="0.3">
      <c r="A4" s="8" t="s">
        <v>73</v>
      </c>
      <c r="B4" s="117" t="s">
        <v>67</v>
      </c>
      <c r="C4" s="118"/>
      <c r="D4" s="118"/>
      <c r="E4" s="118"/>
      <c r="F4" s="118"/>
      <c r="G4" s="118"/>
      <c r="H4" s="118"/>
      <c r="I4" s="118"/>
      <c r="J4" s="118"/>
      <c r="K4" s="118"/>
      <c r="L4" s="119">
        <v>11</v>
      </c>
      <c r="M4" s="117" t="s">
        <v>68</v>
      </c>
      <c r="N4" s="118"/>
      <c r="O4" s="118"/>
      <c r="P4" s="120"/>
      <c r="Q4" s="118"/>
      <c r="R4" s="118"/>
      <c r="S4" s="118"/>
      <c r="T4" s="118"/>
      <c r="U4" s="118"/>
      <c r="V4" s="118"/>
      <c r="W4" s="121">
        <v>11</v>
      </c>
      <c r="X4" s="117" t="s">
        <v>69</v>
      </c>
      <c r="Y4" s="118"/>
      <c r="Z4" s="118"/>
      <c r="AA4" s="118"/>
      <c r="AB4" s="118"/>
      <c r="AC4" s="118"/>
      <c r="AD4" s="118"/>
      <c r="AE4" s="118"/>
      <c r="AF4" s="118"/>
      <c r="AG4" s="118"/>
      <c r="AH4" s="119">
        <v>11</v>
      </c>
      <c r="AI4" s="8"/>
    </row>
    <row r="5" spans="1:35" ht="173.25" x14ac:dyDescent="0.25">
      <c r="A5" s="122" t="s">
        <v>319</v>
      </c>
      <c r="B5" s="123" t="s">
        <v>320</v>
      </c>
      <c r="C5" s="124" t="s">
        <v>129</v>
      </c>
      <c r="D5" s="124" t="s">
        <v>133</v>
      </c>
      <c r="E5" s="124" t="s">
        <v>321</v>
      </c>
      <c r="F5" s="124" t="s">
        <v>322</v>
      </c>
      <c r="G5" s="124" t="s">
        <v>323</v>
      </c>
      <c r="H5" s="124" t="s">
        <v>324</v>
      </c>
      <c r="I5" s="125" t="s">
        <v>76</v>
      </c>
      <c r="J5" s="124" t="s">
        <v>77</v>
      </c>
      <c r="K5" s="124" t="s">
        <v>325</v>
      </c>
      <c r="L5" s="126" t="s">
        <v>326</v>
      </c>
      <c r="M5" s="127" t="s">
        <v>327</v>
      </c>
      <c r="N5" s="124" t="s">
        <v>328</v>
      </c>
      <c r="O5" s="124" t="s">
        <v>329</v>
      </c>
      <c r="P5" s="128" t="s">
        <v>81</v>
      </c>
      <c r="Q5" s="124" t="s">
        <v>82</v>
      </c>
      <c r="R5" s="124" t="s">
        <v>330</v>
      </c>
      <c r="S5" s="124" t="s">
        <v>331</v>
      </c>
      <c r="T5" s="124" t="s">
        <v>332</v>
      </c>
      <c r="U5" s="124" t="s">
        <v>333</v>
      </c>
      <c r="V5" s="129" t="s">
        <v>334</v>
      </c>
      <c r="W5" s="130" t="s">
        <v>335</v>
      </c>
      <c r="X5" s="123" t="s">
        <v>336</v>
      </c>
      <c r="Y5" s="124" t="s">
        <v>337</v>
      </c>
      <c r="Z5" s="125" t="s">
        <v>338</v>
      </c>
      <c r="AA5" s="124" t="s">
        <v>339</v>
      </c>
      <c r="AB5" s="124" t="s">
        <v>340</v>
      </c>
      <c r="AC5" s="125" t="s">
        <v>85</v>
      </c>
      <c r="AD5" s="124" t="s">
        <v>341</v>
      </c>
      <c r="AE5" s="124" t="s">
        <v>342</v>
      </c>
      <c r="AF5" s="124" t="s">
        <v>343</v>
      </c>
      <c r="AG5" s="124" t="s">
        <v>344</v>
      </c>
      <c r="AH5" s="130" t="s">
        <v>345</v>
      </c>
      <c r="AI5" s="131" t="s">
        <v>346</v>
      </c>
    </row>
    <row r="6" spans="1:35" ht="13.5" customHeight="1" x14ac:dyDescent="0.25">
      <c r="A6" s="132" t="s">
        <v>347</v>
      </c>
      <c r="B6" s="133" t="s">
        <v>348</v>
      </c>
      <c r="C6" s="134" t="s">
        <v>348</v>
      </c>
      <c r="D6" s="134" t="s">
        <v>348</v>
      </c>
      <c r="E6" s="134" t="s">
        <v>348</v>
      </c>
      <c r="F6" s="134" t="s">
        <v>349</v>
      </c>
      <c r="G6" s="134" t="s">
        <v>349</v>
      </c>
      <c r="H6" s="134" t="s">
        <v>349</v>
      </c>
      <c r="I6" s="134" t="s">
        <v>348</v>
      </c>
      <c r="J6" s="134" t="s">
        <v>348</v>
      </c>
      <c r="K6" s="134" t="s">
        <v>350</v>
      </c>
      <c r="L6" s="135" t="s">
        <v>348</v>
      </c>
      <c r="M6" s="133" t="s">
        <v>348</v>
      </c>
      <c r="N6" s="134" t="s">
        <v>349</v>
      </c>
      <c r="O6" s="134" t="s">
        <v>350</v>
      </c>
      <c r="P6" s="136" t="s">
        <v>349</v>
      </c>
      <c r="Q6" s="134" t="s">
        <v>350</v>
      </c>
      <c r="R6" s="134" t="s">
        <v>350</v>
      </c>
      <c r="S6" s="134" t="s">
        <v>348</v>
      </c>
      <c r="T6" s="134" t="s">
        <v>350</v>
      </c>
      <c r="U6" s="134" t="s">
        <v>349</v>
      </c>
      <c r="V6" s="134" t="s">
        <v>349</v>
      </c>
      <c r="W6" s="137"/>
      <c r="X6" s="134" t="s">
        <v>348</v>
      </c>
      <c r="Y6" s="134" t="s">
        <v>348</v>
      </c>
      <c r="Z6" s="134" t="s">
        <v>348</v>
      </c>
      <c r="AA6" s="134" t="s">
        <v>349</v>
      </c>
      <c r="AB6" s="134" t="s">
        <v>349</v>
      </c>
      <c r="AC6" s="134" t="s">
        <v>348</v>
      </c>
      <c r="AD6" s="134" t="s">
        <v>349</v>
      </c>
      <c r="AE6" s="134" t="s">
        <v>348</v>
      </c>
      <c r="AF6" s="134" t="s">
        <v>349</v>
      </c>
      <c r="AG6" s="134" t="s">
        <v>349</v>
      </c>
      <c r="AH6" s="138" t="s">
        <v>349</v>
      </c>
      <c r="AI6" s="9" t="s">
        <v>351</v>
      </c>
    </row>
    <row r="7" spans="1:35" ht="25.5" x14ac:dyDescent="0.25">
      <c r="A7" s="132" t="s">
        <v>352</v>
      </c>
      <c r="B7" s="133" t="s">
        <v>350</v>
      </c>
      <c r="C7" s="134" t="s">
        <v>350</v>
      </c>
      <c r="D7" s="134" t="s">
        <v>350</v>
      </c>
      <c r="E7" s="134" t="s">
        <v>350</v>
      </c>
      <c r="F7" s="134" t="s">
        <v>350</v>
      </c>
      <c r="G7" s="134" t="s">
        <v>350</v>
      </c>
      <c r="H7" s="134" t="s">
        <v>350</v>
      </c>
      <c r="I7" s="134" t="s">
        <v>348</v>
      </c>
      <c r="J7" s="134" t="s">
        <v>349</v>
      </c>
      <c r="K7" s="134" t="s">
        <v>350</v>
      </c>
      <c r="L7" s="135" t="s">
        <v>349</v>
      </c>
      <c r="M7" s="133" t="s">
        <v>350</v>
      </c>
      <c r="N7" s="134" t="s">
        <v>349</v>
      </c>
      <c r="O7" s="134" t="s">
        <v>348</v>
      </c>
      <c r="P7" s="136" t="s">
        <v>350</v>
      </c>
      <c r="Q7" s="134" t="s">
        <v>350</v>
      </c>
      <c r="R7" s="134" t="s">
        <v>350</v>
      </c>
      <c r="S7" s="134" t="s">
        <v>348</v>
      </c>
      <c r="T7" s="134" t="s">
        <v>350</v>
      </c>
      <c r="U7" s="134" t="s">
        <v>349</v>
      </c>
      <c r="V7" s="134" t="s">
        <v>349</v>
      </c>
      <c r="W7" s="137" t="s">
        <v>349</v>
      </c>
      <c r="X7" s="134" t="s">
        <v>348</v>
      </c>
      <c r="Y7" s="134" t="s">
        <v>348</v>
      </c>
      <c r="Z7" s="134" t="s">
        <v>348</v>
      </c>
      <c r="AA7" s="134" t="s">
        <v>350</v>
      </c>
      <c r="AB7" s="134" t="s">
        <v>350</v>
      </c>
      <c r="AC7" s="134" t="s">
        <v>348</v>
      </c>
      <c r="AD7" s="134" t="s">
        <v>350</v>
      </c>
      <c r="AE7" s="134" t="s">
        <v>350</v>
      </c>
      <c r="AF7" s="134" t="s">
        <v>350</v>
      </c>
      <c r="AG7" s="134" t="s">
        <v>350</v>
      </c>
      <c r="AH7" s="138" t="s">
        <v>350</v>
      </c>
      <c r="AI7" s="9" t="s">
        <v>353</v>
      </c>
    </row>
    <row r="8" spans="1:35" ht="25.5" x14ac:dyDescent="0.25">
      <c r="A8" s="132" t="s">
        <v>354</v>
      </c>
      <c r="B8" s="133" t="s">
        <v>348</v>
      </c>
      <c r="C8" s="134" t="s">
        <v>348</v>
      </c>
      <c r="D8" s="134" t="s">
        <v>348</v>
      </c>
      <c r="E8" s="134" t="s">
        <v>348</v>
      </c>
      <c r="F8" s="134" t="s">
        <v>350</v>
      </c>
      <c r="G8" s="134" t="s">
        <v>350</v>
      </c>
      <c r="H8" s="134" t="s">
        <v>350</v>
      </c>
      <c r="I8" s="134" t="s">
        <v>348</v>
      </c>
      <c r="J8" s="134" t="s">
        <v>350</v>
      </c>
      <c r="K8" s="134" t="s">
        <v>350</v>
      </c>
      <c r="L8" s="135" t="s">
        <v>349</v>
      </c>
      <c r="M8" s="133" t="s">
        <v>348</v>
      </c>
      <c r="N8" s="134" t="s">
        <v>350</v>
      </c>
      <c r="O8" s="134" t="s">
        <v>348</v>
      </c>
      <c r="P8" s="136" t="s">
        <v>348</v>
      </c>
      <c r="Q8" s="134" t="s">
        <v>348</v>
      </c>
      <c r="R8" s="134" t="s">
        <v>350</v>
      </c>
      <c r="S8" s="134" t="s">
        <v>348</v>
      </c>
      <c r="T8" s="134" t="s">
        <v>350</v>
      </c>
      <c r="U8" s="134" t="s">
        <v>349</v>
      </c>
      <c r="V8" s="134" t="s">
        <v>349</v>
      </c>
      <c r="W8" s="137" t="s">
        <v>349</v>
      </c>
      <c r="X8" s="134" t="s">
        <v>348</v>
      </c>
      <c r="Y8" s="134" t="s">
        <v>348</v>
      </c>
      <c r="Z8" s="134" t="s">
        <v>348</v>
      </c>
      <c r="AA8" s="134" t="s">
        <v>350</v>
      </c>
      <c r="AB8" s="134" t="s">
        <v>350</v>
      </c>
      <c r="AC8" s="134" t="s">
        <v>348</v>
      </c>
      <c r="AD8" s="134" t="s">
        <v>350</v>
      </c>
      <c r="AE8" s="134" t="s">
        <v>350</v>
      </c>
      <c r="AF8" s="134" t="s">
        <v>350</v>
      </c>
      <c r="AG8" s="134" t="s">
        <v>350</v>
      </c>
      <c r="AH8" s="138" t="s">
        <v>350</v>
      </c>
      <c r="AI8" s="9" t="s">
        <v>355</v>
      </c>
    </row>
    <row r="9" spans="1:35" ht="38.25" x14ac:dyDescent="0.25">
      <c r="A9" s="132" t="s">
        <v>356</v>
      </c>
      <c r="B9" s="133" t="s">
        <v>350</v>
      </c>
      <c r="C9" s="134" t="s">
        <v>350</v>
      </c>
      <c r="D9" s="134" t="s">
        <v>350</v>
      </c>
      <c r="E9" s="134" t="s">
        <v>350</v>
      </c>
      <c r="F9" s="134" t="s">
        <v>350</v>
      </c>
      <c r="G9" s="134" t="s">
        <v>350</v>
      </c>
      <c r="H9" s="134" t="s">
        <v>348</v>
      </c>
      <c r="I9" s="134" t="s">
        <v>348</v>
      </c>
      <c r="J9" s="134" t="s">
        <v>349</v>
      </c>
      <c r="K9" s="134" t="s">
        <v>350</v>
      </c>
      <c r="L9" s="135" t="s">
        <v>349</v>
      </c>
      <c r="M9" s="133" t="s">
        <v>348</v>
      </c>
      <c r="N9" s="134" t="s">
        <v>350</v>
      </c>
      <c r="O9" s="134" t="s">
        <v>348</v>
      </c>
      <c r="P9" s="136" t="s">
        <v>348</v>
      </c>
      <c r="Q9" s="134" t="s">
        <v>348</v>
      </c>
      <c r="R9" s="134" t="s">
        <v>350</v>
      </c>
      <c r="S9" s="134" t="s">
        <v>348</v>
      </c>
      <c r="T9" s="134" t="s">
        <v>350</v>
      </c>
      <c r="U9" s="134" t="s">
        <v>349</v>
      </c>
      <c r="V9" s="134" t="s">
        <v>349</v>
      </c>
      <c r="W9" s="137" t="s">
        <v>349</v>
      </c>
      <c r="X9" s="134" t="s">
        <v>348</v>
      </c>
      <c r="Y9" s="134" t="s">
        <v>348</v>
      </c>
      <c r="Z9" s="134" t="s">
        <v>348</v>
      </c>
      <c r="AA9" s="134" t="s">
        <v>348</v>
      </c>
      <c r="AB9" s="134" t="s">
        <v>348</v>
      </c>
      <c r="AC9" s="134" t="s">
        <v>348</v>
      </c>
      <c r="AD9" s="134" t="s">
        <v>348</v>
      </c>
      <c r="AE9" s="134" t="s">
        <v>350</v>
      </c>
      <c r="AF9" s="134" t="s">
        <v>348</v>
      </c>
      <c r="AG9" s="134" t="s">
        <v>348</v>
      </c>
      <c r="AH9" s="138" t="s">
        <v>348</v>
      </c>
      <c r="AI9" s="9" t="s">
        <v>357</v>
      </c>
    </row>
    <row r="10" spans="1:35" ht="25.5" x14ac:dyDescent="0.25">
      <c r="A10" s="132" t="s">
        <v>358</v>
      </c>
      <c r="B10" s="133" t="s">
        <v>350</v>
      </c>
      <c r="C10" s="134" t="s">
        <v>350</v>
      </c>
      <c r="D10" s="134" t="s">
        <v>350</v>
      </c>
      <c r="E10" s="134" t="s">
        <v>350</v>
      </c>
      <c r="F10" s="134" t="s">
        <v>350</v>
      </c>
      <c r="G10" s="134" t="s">
        <v>350</v>
      </c>
      <c r="H10" s="134" t="s">
        <v>348</v>
      </c>
      <c r="I10" s="134" t="s">
        <v>348</v>
      </c>
      <c r="J10" s="134" t="s">
        <v>349</v>
      </c>
      <c r="K10" s="134" t="s">
        <v>348</v>
      </c>
      <c r="L10" s="135" t="s">
        <v>349</v>
      </c>
      <c r="M10" s="133" t="s">
        <v>348</v>
      </c>
      <c r="N10" s="134" t="s">
        <v>348</v>
      </c>
      <c r="O10" s="134" t="s">
        <v>348</v>
      </c>
      <c r="P10" s="136" t="s">
        <v>348</v>
      </c>
      <c r="Q10" s="134" t="s">
        <v>348</v>
      </c>
      <c r="R10" s="134" t="s">
        <v>350</v>
      </c>
      <c r="S10" s="134" t="s">
        <v>350</v>
      </c>
      <c r="T10" s="134" t="s">
        <v>348</v>
      </c>
      <c r="U10" s="134" t="s">
        <v>350</v>
      </c>
      <c r="V10" s="134" t="s">
        <v>350</v>
      </c>
      <c r="W10" s="137" t="s">
        <v>350</v>
      </c>
      <c r="X10" s="134" t="s">
        <v>348</v>
      </c>
      <c r="Y10" s="134" t="s">
        <v>348</v>
      </c>
      <c r="Z10" s="134" t="s">
        <v>348</v>
      </c>
      <c r="AA10" s="134" t="s">
        <v>348</v>
      </c>
      <c r="AB10" s="134" t="s">
        <v>348</v>
      </c>
      <c r="AC10" s="134" t="s">
        <v>348</v>
      </c>
      <c r="AD10" s="134" t="s">
        <v>348</v>
      </c>
      <c r="AE10" s="134" t="s">
        <v>348</v>
      </c>
      <c r="AF10" s="134" t="s">
        <v>348</v>
      </c>
      <c r="AG10" s="134" t="s">
        <v>348</v>
      </c>
      <c r="AH10" s="138" t="s">
        <v>348</v>
      </c>
      <c r="AI10" s="9" t="s">
        <v>359</v>
      </c>
    </row>
    <row r="11" spans="1:35" ht="26.25" thickBot="1" x14ac:dyDescent="0.3">
      <c r="A11" s="132" t="s">
        <v>360</v>
      </c>
      <c r="B11" s="139" t="s">
        <v>350</v>
      </c>
      <c r="C11" s="140" t="s">
        <v>350</v>
      </c>
      <c r="D11" s="140" t="s">
        <v>350</v>
      </c>
      <c r="E11" s="140" t="s">
        <v>350</v>
      </c>
      <c r="F11" s="140" t="s">
        <v>350</v>
      </c>
      <c r="G11" s="140" t="s">
        <v>350</v>
      </c>
      <c r="H11" s="140" t="s">
        <v>348</v>
      </c>
      <c r="I11" s="140" t="s">
        <v>348</v>
      </c>
      <c r="J11" s="140" t="s">
        <v>348</v>
      </c>
      <c r="K11" s="140" t="s">
        <v>348</v>
      </c>
      <c r="L11" s="141" t="s">
        <v>349</v>
      </c>
      <c r="M11" s="139" t="s">
        <v>348</v>
      </c>
      <c r="N11" s="140" t="s">
        <v>348</v>
      </c>
      <c r="O11" s="140" t="s">
        <v>348</v>
      </c>
      <c r="P11" s="142" t="s">
        <v>348</v>
      </c>
      <c r="Q11" s="140" t="s">
        <v>348</v>
      </c>
      <c r="R11" s="140" t="s">
        <v>350</v>
      </c>
      <c r="S11" s="140" t="s">
        <v>350</v>
      </c>
      <c r="T11" s="140" t="s">
        <v>348</v>
      </c>
      <c r="U11" s="140" t="s">
        <v>348</v>
      </c>
      <c r="V11" s="140" t="s">
        <v>348</v>
      </c>
      <c r="W11" s="143" t="s">
        <v>350</v>
      </c>
      <c r="X11" s="140" t="s">
        <v>348</v>
      </c>
      <c r="Y11" s="140" t="s">
        <v>348</v>
      </c>
      <c r="Z11" s="140" t="s">
        <v>348</v>
      </c>
      <c r="AA11" s="140" t="s">
        <v>348</v>
      </c>
      <c r="AB11" s="140" t="s">
        <v>348</v>
      </c>
      <c r="AC11" s="140" t="s">
        <v>348</v>
      </c>
      <c r="AD11" s="140" t="s">
        <v>348</v>
      </c>
      <c r="AE11" s="140" t="s">
        <v>348</v>
      </c>
      <c r="AF11" s="140" t="s">
        <v>348</v>
      </c>
      <c r="AG11" s="140" t="s">
        <v>348</v>
      </c>
      <c r="AH11" s="143" t="s">
        <v>348</v>
      </c>
      <c r="AI11" s="9" t="s">
        <v>361</v>
      </c>
    </row>
    <row r="12" spans="1:35" s="74" customFormat="1" ht="11.25" customHeight="1" x14ac:dyDescent="0.2">
      <c r="A12" s="152" t="s">
        <v>362</v>
      </c>
      <c r="B12" s="153" t="s">
        <v>363</v>
      </c>
      <c r="C12" s="154"/>
      <c r="D12" s="154"/>
      <c r="E12" s="154"/>
      <c r="F12" s="154"/>
      <c r="G12" s="154"/>
      <c r="H12" s="154"/>
      <c r="I12" s="154"/>
      <c r="J12" s="154"/>
      <c r="K12" s="154"/>
      <c r="L12" s="155"/>
      <c r="M12" s="153" t="s">
        <v>127</v>
      </c>
      <c r="N12" s="154"/>
      <c r="O12" s="154"/>
      <c r="P12" s="156"/>
      <c r="Q12" s="154"/>
      <c r="R12" s="154"/>
      <c r="S12" s="154"/>
      <c r="T12" s="154"/>
      <c r="U12" s="154"/>
      <c r="V12" s="157"/>
      <c r="W12" s="158"/>
      <c r="X12" s="153" t="s">
        <v>128</v>
      </c>
      <c r="Y12" s="154"/>
      <c r="Z12" s="154"/>
      <c r="AA12" s="154"/>
      <c r="AB12" s="154"/>
      <c r="AC12" s="154"/>
      <c r="AD12" s="154"/>
      <c r="AE12" s="154"/>
      <c r="AF12" s="154"/>
      <c r="AG12" s="154"/>
      <c r="AH12" s="158"/>
      <c r="AI12" s="159"/>
    </row>
    <row r="13" spans="1:35" s="74" customFormat="1" ht="11.25" customHeight="1" x14ac:dyDescent="0.2">
      <c r="A13" s="160" t="s">
        <v>364</v>
      </c>
      <c r="B13" s="161" t="s">
        <v>365</v>
      </c>
      <c r="C13" s="162"/>
      <c r="D13" s="162"/>
      <c r="E13" s="162"/>
      <c r="F13" s="162"/>
      <c r="G13" s="162"/>
      <c r="H13" s="162"/>
      <c r="I13" s="162"/>
      <c r="J13" s="162"/>
      <c r="K13" s="162"/>
      <c r="L13" s="163"/>
      <c r="M13" s="161" t="s">
        <v>130</v>
      </c>
      <c r="N13" s="162"/>
      <c r="O13" s="162"/>
      <c r="P13" s="164"/>
      <c r="Q13" s="162"/>
      <c r="R13" s="162"/>
      <c r="S13" s="162"/>
      <c r="T13" s="162"/>
      <c r="U13" s="162"/>
      <c r="V13" s="165"/>
      <c r="W13" s="166"/>
      <c r="X13" s="161" t="s">
        <v>131</v>
      </c>
      <c r="Y13" s="162"/>
      <c r="Z13" s="162"/>
      <c r="AA13" s="162"/>
      <c r="AB13" s="162"/>
      <c r="AC13" s="162"/>
      <c r="AD13" s="162"/>
      <c r="AE13" s="162"/>
      <c r="AF13" s="162"/>
      <c r="AG13" s="162"/>
      <c r="AH13" s="166"/>
      <c r="AI13" s="159"/>
    </row>
    <row r="14" spans="1:35" s="74" customFormat="1" ht="11.25" customHeight="1" x14ac:dyDescent="0.2">
      <c r="A14" s="160" t="s">
        <v>366</v>
      </c>
      <c r="B14" s="161" t="s">
        <v>367</v>
      </c>
      <c r="C14" s="162"/>
      <c r="D14" s="162"/>
      <c r="E14" s="162"/>
      <c r="F14" s="162"/>
      <c r="G14" s="162"/>
      <c r="H14" s="162"/>
      <c r="I14" s="162"/>
      <c r="J14" s="162"/>
      <c r="K14" s="162"/>
      <c r="L14" s="163"/>
      <c r="M14" s="161" t="s">
        <v>134</v>
      </c>
      <c r="N14" s="162"/>
      <c r="O14" s="162"/>
      <c r="P14" s="164"/>
      <c r="Q14" s="162"/>
      <c r="R14" s="162"/>
      <c r="S14" s="162"/>
      <c r="T14" s="162"/>
      <c r="U14" s="162"/>
      <c r="V14" s="165"/>
      <c r="W14" s="166"/>
      <c r="X14" s="161" t="s">
        <v>135</v>
      </c>
      <c r="Y14" s="162"/>
      <c r="Z14" s="162"/>
      <c r="AA14" s="162"/>
      <c r="AB14" s="162"/>
      <c r="AC14" s="162"/>
      <c r="AD14" s="162"/>
      <c r="AE14" s="162"/>
      <c r="AF14" s="162"/>
      <c r="AG14" s="162"/>
      <c r="AH14" s="166"/>
      <c r="AI14" s="159"/>
    </row>
    <row r="15" spans="1:35" s="74" customFormat="1" ht="11.25" customHeight="1" x14ac:dyDescent="0.2">
      <c r="A15" s="165"/>
      <c r="B15" s="167"/>
      <c r="C15" s="168" t="s">
        <v>368</v>
      </c>
      <c r="D15" s="162"/>
      <c r="E15" s="162"/>
      <c r="F15" s="162"/>
      <c r="G15" s="162"/>
      <c r="H15" s="162"/>
      <c r="I15" s="162"/>
      <c r="J15" s="162"/>
      <c r="K15" s="162"/>
      <c r="L15" s="163"/>
      <c r="M15" s="167"/>
      <c r="N15" s="168" t="s">
        <v>369</v>
      </c>
      <c r="O15" s="162"/>
      <c r="P15" s="164"/>
      <c r="Q15" s="162"/>
      <c r="R15" s="162"/>
      <c r="S15" s="162"/>
      <c r="T15" s="162"/>
      <c r="U15" s="162"/>
      <c r="V15" s="165"/>
      <c r="W15" s="166"/>
      <c r="X15" s="167"/>
      <c r="Y15" s="169" t="s">
        <v>370</v>
      </c>
      <c r="Z15" s="162"/>
      <c r="AA15" s="162"/>
      <c r="AB15" s="162"/>
      <c r="AC15" s="162"/>
      <c r="AD15" s="162"/>
      <c r="AE15" s="162"/>
      <c r="AF15" s="162"/>
      <c r="AG15" s="162"/>
      <c r="AH15" s="166"/>
      <c r="AI15" s="159"/>
    </row>
    <row r="16" spans="1:35" s="74" customFormat="1" ht="11.25" customHeight="1" x14ac:dyDescent="0.2">
      <c r="A16" s="165"/>
      <c r="B16" s="167"/>
      <c r="C16" s="168" t="s">
        <v>371</v>
      </c>
      <c r="D16" s="162"/>
      <c r="E16" s="162"/>
      <c r="F16" s="162"/>
      <c r="G16" s="162"/>
      <c r="H16" s="162"/>
      <c r="I16" s="162"/>
      <c r="J16" s="162"/>
      <c r="K16" s="162"/>
      <c r="L16" s="163"/>
      <c r="M16" s="167"/>
      <c r="N16" s="168" t="s">
        <v>372</v>
      </c>
      <c r="O16" s="162"/>
      <c r="P16" s="164"/>
      <c r="Q16" s="162"/>
      <c r="R16" s="162"/>
      <c r="S16" s="162"/>
      <c r="T16" s="162"/>
      <c r="U16" s="162"/>
      <c r="V16" s="165"/>
      <c r="W16" s="166"/>
      <c r="X16" s="167"/>
      <c r="Y16" s="168" t="s">
        <v>373</v>
      </c>
      <c r="Z16" s="162"/>
      <c r="AA16" s="162"/>
      <c r="AB16" s="162"/>
      <c r="AC16" s="162"/>
      <c r="AD16" s="162"/>
      <c r="AE16" s="162"/>
      <c r="AF16" s="162"/>
      <c r="AG16" s="162"/>
      <c r="AH16" s="166"/>
      <c r="AI16" s="159"/>
    </row>
    <row r="17" spans="1:35" s="74" customFormat="1" ht="11.25" customHeight="1" x14ac:dyDescent="0.2">
      <c r="A17" s="165"/>
      <c r="B17" s="167"/>
      <c r="C17" s="168" t="s">
        <v>374</v>
      </c>
      <c r="D17" s="162"/>
      <c r="E17" s="162"/>
      <c r="F17" s="162"/>
      <c r="G17" s="162"/>
      <c r="H17" s="162"/>
      <c r="I17" s="162"/>
      <c r="J17" s="162"/>
      <c r="K17" s="162"/>
      <c r="L17" s="163"/>
      <c r="M17" s="167"/>
      <c r="N17" s="168" t="s">
        <v>375</v>
      </c>
      <c r="O17" s="162"/>
      <c r="P17" s="164"/>
      <c r="Q17" s="162"/>
      <c r="R17" s="162"/>
      <c r="S17" s="162"/>
      <c r="T17" s="162"/>
      <c r="U17" s="162"/>
      <c r="V17" s="165"/>
      <c r="W17" s="166"/>
      <c r="X17" s="167"/>
      <c r="Y17" s="168" t="s">
        <v>376</v>
      </c>
      <c r="Z17" s="162"/>
      <c r="AA17" s="162"/>
      <c r="AB17" s="162"/>
      <c r="AC17" s="162"/>
      <c r="AD17" s="162"/>
      <c r="AE17" s="162"/>
      <c r="AF17" s="162"/>
      <c r="AG17" s="162"/>
      <c r="AH17" s="166"/>
      <c r="AI17" s="159"/>
    </row>
    <row r="18" spans="1:35" s="74" customFormat="1" ht="11.25" customHeight="1" x14ac:dyDescent="0.2">
      <c r="A18" s="165"/>
      <c r="B18" s="167"/>
      <c r="C18" s="162"/>
      <c r="D18" s="168" t="s">
        <v>377</v>
      </c>
      <c r="E18" s="162"/>
      <c r="F18" s="162"/>
      <c r="G18" s="162"/>
      <c r="H18" s="162"/>
      <c r="I18" s="162"/>
      <c r="J18" s="162"/>
      <c r="K18" s="162"/>
      <c r="L18" s="163"/>
      <c r="M18" s="167"/>
      <c r="N18" s="162"/>
      <c r="O18" s="168" t="s">
        <v>137</v>
      </c>
      <c r="P18" s="164"/>
      <c r="Q18" s="162"/>
      <c r="R18" s="162"/>
      <c r="S18" s="162"/>
      <c r="T18" s="162"/>
      <c r="U18" s="162"/>
      <c r="V18" s="165"/>
      <c r="W18" s="166"/>
      <c r="X18" s="167"/>
      <c r="Y18" s="162"/>
      <c r="Z18" s="168" t="s">
        <v>138</v>
      </c>
      <c r="AA18" s="162"/>
      <c r="AB18" s="162"/>
      <c r="AC18" s="162"/>
      <c r="AD18" s="162"/>
      <c r="AE18" s="162"/>
      <c r="AF18" s="162"/>
      <c r="AG18" s="162"/>
      <c r="AH18" s="166"/>
      <c r="AI18" s="159"/>
    </row>
    <row r="19" spans="1:35" s="74" customFormat="1" ht="11.25" customHeight="1" x14ac:dyDescent="0.2">
      <c r="A19" s="165"/>
      <c r="B19" s="167"/>
      <c r="C19" s="162"/>
      <c r="D19" s="168" t="s">
        <v>378</v>
      </c>
      <c r="E19" s="162"/>
      <c r="F19" s="162"/>
      <c r="G19" s="162"/>
      <c r="H19" s="162"/>
      <c r="I19" s="162"/>
      <c r="J19" s="162"/>
      <c r="K19" s="162"/>
      <c r="L19" s="163"/>
      <c r="M19" s="167"/>
      <c r="N19" s="162"/>
      <c r="O19" s="168" t="s">
        <v>140</v>
      </c>
      <c r="P19" s="164"/>
      <c r="Q19" s="162"/>
      <c r="R19" s="162"/>
      <c r="S19" s="162"/>
      <c r="T19" s="162"/>
      <c r="U19" s="162"/>
      <c r="V19" s="165"/>
      <c r="W19" s="166"/>
      <c r="X19" s="167"/>
      <c r="Y19" s="162"/>
      <c r="Z19" s="168" t="s">
        <v>141</v>
      </c>
      <c r="AA19" s="162"/>
      <c r="AB19" s="162"/>
      <c r="AC19" s="162"/>
      <c r="AD19" s="162"/>
      <c r="AE19" s="162"/>
      <c r="AF19" s="162"/>
      <c r="AG19" s="162"/>
      <c r="AH19" s="166"/>
      <c r="AI19" s="159"/>
    </row>
    <row r="20" spans="1:35" s="74" customFormat="1" ht="11.25" customHeight="1" x14ac:dyDescent="0.2">
      <c r="A20" s="165"/>
      <c r="B20" s="167"/>
      <c r="C20" s="162"/>
      <c r="D20" s="168" t="s">
        <v>379</v>
      </c>
      <c r="E20" s="162"/>
      <c r="F20" s="162"/>
      <c r="G20" s="162"/>
      <c r="H20" s="162"/>
      <c r="I20" s="162"/>
      <c r="J20" s="162"/>
      <c r="K20" s="162"/>
      <c r="L20" s="163"/>
      <c r="M20" s="167"/>
      <c r="N20" s="162"/>
      <c r="O20" s="168" t="s">
        <v>143</v>
      </c>
      <c r="P20" s="164"/>
      <c r="Q20" s="162"/>
      <c r="R20" s="162"/>
      <c r="S20" s="162"/>
      <c r="T20" s="162"/>
      <c r="U20" s="162"/>
      <c r="V20" s="165"/>
      <c r="W20" s="166"/>
      <c r="X20" s="167"/>
      <c r="Y20" s="162"/>
      <c r="Z20" s="168" t="s">
        <v>144</v>
      </c>
      <c r="AA20" s="162"/>
      <c r="AB20" s="162"/>
      <c r="AC20" s="162"/>
      <c r="AD20" s="162"/>
      <c r="AE20" s="162"/>
      <c r="AF20" s="162"/>
      <c r="AG20" s="162"/>
      <c r="AH20" s="166"/>
      <c r="AI20" s="159"/>
    </row>
    <row r="21" spans="1:35" s="74" customFormat="1" ht="11.25" customHeight="1" x14ac:dyDescent="0.2">
      <c r="A21" s="165"/>
      <c r="B21" s="167"/>
      <c r="C21" s="162"/>
      <c r="D21" s="162"/>
      <c r="E21" s="168" t="s">
        <v>380</v>
      </c>
      <c r="F21" s="162"/>
      <c r="G21" s="162"/>
      <c r="H21" s="162"/>
      <c r="I21" s="162"/>
      <c r="J21" s="162"/>
      <c r="K21" s="162"/>
      <c r="L21" s="163"/>
      <c r="M21" s="167"/>
      <c r="N21" s="162"/>
      <c r="O21" s="162"/>
      <c r="P21" s="170" t="s">
        <v>381</v>
      </c>
      <c r="Q21" s="162"/>
      <c r="R21" s="162"/>
      <c r="S21" s="162"/>
      <c r="T21" s="162"/>
      <c r="U21" s="162"/>
      <c r="V21" s="165"/>
      <c r="W21" s="166"/>
      <c r="X21" s="167"/>
      <c r="Y21" s="162"/>
      <c r="Z21" s="162"/>
      <c r="AA21" s="168" t="s">
        <v>382</v>
      </c>
      <c r="AB21" s="162"/>
      <c r="AC21" s="162"/>
      <c r="AD21" s="162"/>
      <c r="AE21" s="162"/>
      <c r="AF21" s="162"/>
      <c r="AG21" s="162"/>
      <c r="AH21" s="166"/>
      <c r="AI21" s="159"/>
    </row>
    <row r="22" spans="1:35" s="74" customFormat="1" ht="11.25" customHeight="1" x14ac:dyDescent="0.2">
      <c r="A22" s="165"/>
      <c r="B22" s="167"/>
      <c r="C22" s="162"/>
      <c r="D22" s="162"/>
      <c r="E22" s="168" t="s">
        <v>383</v>
      </c>
      <c r="F22" s="162"/>
      <c r="G22" s="162"/>
      <c r="H22" s="162"/>
      <c r="I22" s="162"/>
      <c r="J22" s="162"/>
      <c r="K22" s="162"/>
      <c r="L22" s="163"/>
      <c r="M22" s="167"/>
      <c r="N22" s="162"/>
      <c r="O22" s="162"/>
      <c r="P22" s="171" t="s">
        <v>100</v>
      </c>
      <c r="Q22" s="162"/>
      <c r="R22" s="162"/>
      <c r="S22" s="162"/>
      <c r="T22" s="162"/>
      <c r="U22" s="162"/>
      <c r="V22" s="165"/>
      <c r="W22" s="166"/>
      <c r="X22" s="167"/>
      <c r="Y22" s="162"/>
      <c r="Z22" s="162"/>
      <c r="AA22" s="168" t="s">
        <v>384</v>
      </c>
      <c r="AB22" s="162"/>
      <c r="AC22" s="162"/>
      <c r="AD22" s="162"/>
      <c r="AE22" s="162"/>
      <c r="AF22" s="162"/>
      <c r="AG22" s="162"/>
      <c r="AH22" s="166"/>
      <c r="AI22" s="159"/>
    </row>
    <row r="23" spans="1:35" s="74" customFormat="1" ht="11.25" customHeight="1" x14ac:dyDescent="0.2">
      <c r="A23" s="165"/>
      <c r="B23" s="167"/>
      <c r="C23" s="162"/>
      <c r="D23" s="162"/>
      <c r="E23" s="168" t="s">
        <v>385</v>
      </c>
      <c r="F23" s="162"/>
      <c r="G23" s="162"/>
      <c r="H23" s="162"/>
      <c r="I23" s="162"/>
      <c r="J23" s="162"/>
      <c r="K23" s="162"/>
      <c r="L23" s="163"/>
      <c r="M23" s="167"/>
      <c r="N23" s="162"/>
      <c r="O23" s="162"/>
      <c r="P23" s="170" t="s">
        <v>386</v>
      </c>
      <c r="Q23" s="162"/>
      <c r="R23" s="162"/>
      <c r="S23" s="162"/>
      <c r="T23" s="162"/>
      <c r="U23" s="162"/>
      <c r="V23" s="165"/>
      <c r="W23" s="166"/>
      <c r="X23" s="167"/>
      <c r="Y23" s="162"/>
      <c r="Z23" s="162"/>
      <c r="AA23" s="168" t="s">
        <v>387</v>
      </c>
      <c r="AB23" s="162"/>
      <c r="AC23" s="162"/>
      <c r="AD23" s="162"/>
      <c r="AE23" s="162"/>
      <c r="AF23" s="162"/>
      <c r="AG23" s="162"/>
      <c r="AH23" s="166"/>
      <c r="AI23" s="159"/>
    </row>
    <row r="24" spans="1:35" s="74" customFormat="1" ht="11.25" customHeight="1" x14ac:dyDescent="0.2">
      <c r="A24" s="165"/>
      <c r="B24" s="167"/>
      <c r="C24" s="162"/>
      <c r="D24" s="162"/>
      <c r="E24" s="162"/>
      <c r="F24" s="170" t="s">
        <v>388</v>
      </c>
      <c r="G24" s="162"/>
      <c r="H24" s="162"/>
      <c r="I24" s="162"/>
      <c r="J24" s="162"/>
      <c r="K24" s="162"/>
      <c r="L24" s="163"/>
      <c r="M24" s="167"/>
      <c r="N24" s="162"/>
      <c r="O24" s="162"/>
      <c r="P24" s="164"/>
      <c r="Q24" s="170" t="s">
        <v>159</v>
      </c>
      <c r="R24" s="162"/>
      <c r="S24" s="162"/>
      <c r="T24" s="162"/>
      <c r="U24" s="162"/>
      <c r="V24" s="165"/>
      <c r="W24" s="166"/>
      <c r="X24" s="167"/>
      <c r="Y24" s="162"/>
      <c r="Z24" s="162"/>
      <c r="AA24" s="162"/>
      <c r="AB24" s="171" t="s">
        <v>389</v>
      </c>
      <c r="AC24" s="162"/>
      <c r="AD24" s="162"/>
      <c r="AE24" s="162"/>
      <c r="AF24" s="162"/>
      <c r="AG24" s="162"/>
      <c r="AH24" s="166"/>
      <c r="AI24" s="159"/>
    </row>
    <row r="25" spans="1:35" s="74" customFormat="1" ht="11.25" customHeight="1" x14ac:dyDescent="0.2">
      <c r="A25" s="165"/>
      <c r="B25" s="167"/>
      <c r="C25" s="162"/>
      <c r="D25" s="162"/>
      <c r="E25" s="162"/>
      <c r="F25" s="170" t="s">
        <v>390</v>
      </c>
      <c r="G25" s="162"/>
      <c r="H25" s="162"/>
      <c r="I25" s="162"/>
      <c r="J25" s="162"/>
      <c r="K25" s="162"/>
      <c r="L25" s="163"/>
      <c r="M25" s="167"/>
      <c r="N25" s="162"/>
      <c r="O25" s="162"/>
      <c r="P25" s="164"/>
      <c r="Q25" s="170" t="s">
        <v>160</v>
      </c>
      <c r="R25" s="162"/>
      <c r="S25" s="162"/>
      <c r="T25" s="162"/>
      <c r="U25" s="162"/>
      <c r="V25" s="165"/>
      <c r="W25" s="166"/>
      <c r="X25" s="167"/>
      <c r="Y25" s="162"/>
      <c r="Z25" s="162"/>
      <c r="AA25" s="162"/>
      <c r="AB25" s="170" t="s">
        <v>391</v>
      </c>
      <c r="AC25" s="162"/>
      <c r="AD25" s="162"/>
      <c r="AE25" s="162"/>
      <c r="AF25" s="162"/>
      <c r="AG25" s="162"/>
      <c r="AH25" s="166"/>
      <c r="AI25" s="159"/>
    </row>
    <row r="26" spans="1:35" s="74" customFormat="1" ht="11.25" customHeight="1" x14ac:dyDescent="0.2">
      <c r="A26" s="165"/>
      <c r="B26" s="167"/>
      <c r="C26" s="162"/>
      <c r="D26" s="162"/>
      <c r="E26" s="162"/>
      <c r="F26" s="170" t="s">
        <v>392</v>
      </c>
      <c r="G26" s="162"/>
      <c r="H26" s="162"/>
      <c r="I26" s="162"/>
      <c r="J26" s="162"/>
      <c r="K26" s="162"/>
      <c r="L26" s="163"/>
      <c r="M26" s="167"/>
      <c r="N26" s="162"/>
      <c r="O26" s="162"/>
      <c r="P26" s="164"/>
      <c r="Q26" s="170" t="s">
        <v>161</v>
      </c>
      <c r="R26" s="162"/>
      <c r="S26" s="162"/>
      <c r="T26" s="162"/>
      <c r="U26" s="162"/>
      <c r="V26" s="165"/>
      <c r="W26" s="166"/>
      <c r="X26" s="167"/>
      <c r="Y26" s="162"/>
      <c r="Z26" s="162"/>
      <c r="AA26" s="162"/>
      <c r="AB26" s="170" t="s">
        <v>393</v>
      </c>
      <c r="AC26" s="162"/>
      <c r="AD26" s="162"/>
      <c r="AE26" s="162"/>
      <c r="AF26" s="162"/>
      <c r="AG26" s="162"/>
      <c r="AH26" s="166"/>
      <c r="AI26" s="159"/>
    </row>
    <row r="27" spans="1:35" s="74" customFormat="1" ht="11.25" customHeight="1" x14ac:dyDescent="0.2">
      <c r="A27" s="165"/>
      <c r="B27" s="167"/>
      <c r="C27" s="162"/>
      <c r="D27" s="162"/>
      <c r="E27" s="162"/>
      <c r="F27" s="162"/>
      <c r="G27" s="170" t="s">
        <v>394</v>
      </c>
      <c r="H27" s="162"/>
      <c r="I27" s="162"/>
      <c r="J27" s="162"/>
      <c r="K27" s="162"/>
      <c r="L27" s="163"/>
      <c r="M27" s="167"/>
      <c r="N27" s="162"/>
      <c r="O27" s="162"/>
      <c r="P27" s="164"/>
      <c r="Q27" s="162"/>
      <c r="R27" s="170" t="s">
        <v>395</v>
      </c>
      <c r="S27" s="162"/>
      <c r="T27" s="162"/>
      <c r="U27" s="162"/>
      <c r="V27" s="165"/>
      <c r="W27" s="166"/>
      <c r="X27" s="167"/>
      <c r="Y27" s="162"/>
      <c r="Z27" s="162"/>
      <c r="AA27" s="162"/>
      <c r="AB27" s="162"/>
      <c r="AC27" s="170" t="s">
        <v>147</v>
      </c>
      <c r="AD27" s="162"/>
      <c r="AE27" s="162"/>
      <c r="AF27" s="162"/>
      <c r="AG27" s="162"/>
      <c r="AH27" s="166"/>
      <c r="AI27" s="159"/>
    </row>
    <row r="28" spans="1:35" s="74" customFormat="1" ht="11.25" customHeight="1" x14ac:dyDescent="0.2">
      <c r="A28" s="165"/>
      <c r="B28" s="167"/>
      <c r="C28" s="162"/>
      <c r="D28" s="162"/>
      <c r="E28" s="162"/>
      <c r="F28" s="162"/>
      <c r="G28" s="170" t="s">
        <v>396</v>
      </c>
      <c r="H28" s="162"/>
      <c r="I28" s="162"/>
      <c r="J28" s="162"/>
      <c r="K28" s="162"/>
      <c r="L28" s="163"/>
      <c r="M28" s="167"/>
      <c r="N28" s="162"/>
      <c r="O28" s="162"/>
      <c r="P28" s="164"/>
      <c r="Q28" s="162"/>
      <c r="R28" s="170" t="s">
        <v>397</v>
      </c>
      <c r="S28" s="162"/>
      <c r="T28" s="162"/>
      <c r="U28" s="162"/>
      <c r="V28" s="165"/>
      <c r="W28" s="166"/>
      <c r="X28" s="167"/>
      <c r="Y28" s="162"/>
      <c r="Z28" s="162"/>
      <c r="AA28" s="162"/>
      <c r="AB28" s="162"/>
      <c r="AC28" s="170" t="s">
        <v>150</v>
      </c>
      <c r="AD28" s="162"/>
      <c r="AE28" s="162"/>
      <c r="AF28" s="162"/>
      <c r="AG28" s="162"/>
      <c r="AH28" s="166"/>
      <c r="AI28" s="159"/>
    </row>
    <row r="29" spans="1:35" s="74" customFormat="1" ht="11.25" customHeight="1" x14ac:dyDescent="0.2">
      <c r="A29" s="165"/>
      <c r="B29" s="167"/>
      <c r="C29" s="162"/>
      <c r="D29" s="162"/>
      <c r="E29" s="162"/>
      <c r="F29" s="162"/>
      <c r="G29" s="170" t="s">
        <v>398</v>
      </c>
      <c r="H29" s="162"/>
      <c r="I29" s="162"/>
      <c r="J29" s="162"/>
      <c r="K29" s="162"/>
      <c r="L29" s="163"/>
      <c r="M29" s="167"/>
      <c r="N29" s="162"/>
      <c r="O29" s="162"/>
      <c r="P29" s="164"/>
      <c r="Q29" s="162"/>
      <c r="R29" s="170" t="s">
        <v>399</v>
      </c>
      <c r="S29" s="162"/>
      <c r="T29" s="162"/>
      <c r="U29" s="162"/>
      <c r="V29" s="165"/>
      <c r="W29" s="166"/>
      <c r="X29" s="167"/>
      <c r="Y29" s="162"/>
      <c r="Z29" s="162"/>
      <c r="AA29" s="162"/>
      <c r="AB29" s="162"/>
      <c r="AC29" s="170" t="s">
        <v>153</v>
      </c>
      <c r="AD29" s="162"/>
      <c r="AE29" s="162"/>
      <c r="AF29" s="162"/>
      <c r="AG29" s="162"/>
      <c r="AH29" s="166"/>
      <c r="AI29" s="159"/>
    </row>
    <row r="30" spans="1:35" s="74" customFormat="1" ht="11.25" customHeight="1" x14ac:dyDescent="0.2">
      <c r="A30" s="165"/>
      <c r="B30" s="167"/>
      <c r="C30" s="162"/>
      <c r="D30" s="162"/>
      <c r="E30" s="162"/>
      <c r="F30" s="162"/>
      <c r="G30" s="162"/>
      <c r="H30" s="170" t="s">
        <v>136</v>
      </c>
      <c r="I30" s="162"/>
      <c r="J30" s="162"/>
      <c r="K30" s="162"/>
      <c r="L30" s="163"/>
      <c r="M30" s="167"/>
      <c r="N30" s="162"/>
      <c r="O30" s="162"/>
      <c r="P30" s="164"/>
      <c r="Q30" s="162"/>
      <c r="R30" s="162"/>
      <c r="S30" s="170" t="s">
        <v>400</v>
      </c>
      <c r="T30" s="162"/>
      <c r="U30" s="162"/>
      <c r="V30" s="165"/>
      <c r="W30" s="166"/>
      <c r="X30" s="167"/>
      <c r="Y30" s="162"/>
      <c r="Z30" s="162"/>
      <c r="AA30" s="162"/>
      <c r="AB30" s="162"/>
      <c r="AC30" s="162"/>
      <c r="AD30" s="170" t="s">
        <v>401</v>
      </c>
      <c r="AE30" s="172"/>
      <c r="AF30" s="162"/>
      <c r="AG30" s="162"/>
      <c r="AH30" s="166"/>
      <c r="AI30" s="159"/>
    </row>
    <row r="31" spans="1:35" s="74" customFormat="1" ht="11.25" customHeight="1" x14ac:dyDescent="0.2">
      <c r="A31" s="165"/>
      <c r="B31" s="167"/>
      <c r="C31" s="162"/>
      <c r="D31" s="162"/>
      <c r="E31" s="162"/>
      <c r="F31" s="162"/>
      <c r="G31" s="162"/>
      <c r="H31" s="170" t="s">
        <v>139</v>
      </c>
      <c r="I31" s="162"/>
      <c r="J31" s="162"/>
      <c r="K31" s="162"/>
      <c r="L31" s="163"/>
      <c r="M31" s="167"/>
      <c r="N31" s="162"/>
      <c r="O31" s="162"/>
      <c r="P31" s="164"/>
      <c r="Q31" s="162"/>
      <c r="R31" s="162"/>
      <c r="S31" s="170" t="s">
        <v>402</v>
      </c>
      <c r="T31" s="162"/>
      <c r="U31" s="162"/>
      <c r="V31" s="165"/>
      <c r="W31" s="166"/>
      <c r="X31" s="167"/>
      <c r="Y31" s="162"/>
      <c r="Z31" s="162"/>
      <c r="AA31" s="162"/>
      <c r="AB31" s="162"/>
      <c r="AC31" s="162"/>
      <c r="AD31" s="170" t="s">
        <v>403</v>
      </c>
      <c r="AE31" s="172"/>
      <c r="AF31" s="162"/>
      <c r="AG31" s="162"/>
      <c r="AH31" s="166"/>
      <c r="AI31" s="159"/>
    </row>
    <row r="32" spans="1:35" s="74" customFormat="1" ht="11.25" customHeight="1" x14ac:dyDescent="0.2">
      <c r="A32" s="165"/>
      <c r="B32" s="167"/>
      <c r="C32" s="162"/>
      <c r="D32" s="162"/>
      <c r="E32" s="162"/>
      <c r="F32" s="162"/>
      <c r="G32" s="162"/>
      <c r="H32" s="170" t="s">
        <v>142</v>
      </c>
      <c r="I32" s="162"/>
      <c r="J32" s="162"/>
      <c r="K32" s="162"/>
      <c r="L32" s="163"/>
      <c r="M32" s="167"/>
      <c r="N32" s="162"/>
      <c r="O32" s="162"/>
      <c r="P32" s="164"/>
      <c r="Q32" s="162"/>
      <c r="R32" s="162"/>
      <c r="S32" s="170" t="s">
        <v>404</v>
      </c>
      <c r="T32" s="162"/>
      <c r="U32" s="162"/>
      <c r="V32" s="165"/>
      <c r="W32" s="166"/>
      <c r="X32" s="167"/>
      <c r="Y32" s="162"/>
      <c r="Z32" s="162"/>
      <c r="AA32" s="162"/>
      <c r="AB32" s="162"/>
      <c r="AC32" s="162"/>
      <c r="AD32" s="170" t="s">
        <v>405</v>
      </c>
      <c r="AE32" s="172"/>
      <c r="AF32" s="162"/>
      <c r="AG32" s="162"/>
      <c r="AH32" s="166"/>
      <c r="AI32" s="159"/>
    </row>
    <row r="33" spans="1:35" s="74" customFormat="1" ht="11.25" customHeight="1" x14ac:dyDescent="0.2">
      <c r="A33" s="165"/>
      <c r="B33" s="167"/>
      <c r="C33" s="162"/>
      <c r="D33" s="162"/>
      <c r="E33" s="162"/>
      <c r="F33" s="162"/>
      <c r="G33" s="162"/>
      <c r="H33" s="162"/>
      <c r="I33" s="173" t="s">
        <v>406</v>
      </c>
      <c r="J33" s="162"/>
      <c r="K33" s="162"/>
      <c r="L33" s="163"/>
      <c r="M33" s="167"/>
      <c r="N33" s="162"/>
      <c r="O33" s="162"/>
      <c r="P33" s="164"/>
      <c r="Q33" s="162"/>
      <c r="R33" s="162"/>
      <c r="S33" s="162"/>
      <c r="T33" s="173" t="s">
        <v>146</v>
      </c>
      <c r="U33" s="162"/>
      <c r="V33" s="165"/>
      <c r="W33" s="166"/>
      <c r="X33" s="167"/>
      <c r="Y33" s="162"/>
      <c r="Z33" s="162"/>
      <c r="AA33" s="162"/>
      <c r="AB33" s="162"/>
      <c r="AC33" s="162"/>
      <c r="AD33" s="162"/>
      <c r="AE33" s="173" t="s">
        <v>400</v>
      </c>
      <c r="AF33" s="162"/>
      <c r="AG33" s="162"/>
      <c r="AH33" s="166"/>
      <c r="AI33" s="159"/>
    </row>
    <row r="34" spans="1:35" s="74" customFormat="1" ht="11.25" customHeight="1" x14ac:dyDescent="0.2">
      <c r="A34" s="165"/>
      <c r="B34" s="167"/>
      <c r="C34" s="162"/>
      <c r="D34" s="162"/>
      <c r="E34" s="162"/>
      <c r="F34" s="162"/>
      <c r="G34" s="162"/>
      <c r="H34" s="162"/>
      <c r="I34" s="173" t="s">
        <v>151</v>
      </c>
      <c r="J34" s="162"/>
      <c r="K34" s="162"/>
      <c r="L34" s="163"/>
      <c r="M34" s="167"/>
      <c r="N34" s="162"/>
      <c r="O34" s="162"/>
      <c r="P34" s="164"/>
      <c r="Q34" s="162"/>
      <c r="R34" s="162"/>
      <c r="S34" s="162"/>
      <c r="T34" s="173" t="s">
        <v>149</v>
      </c>
      <c r="U34" s="162"/>
      <c r="V34" s="165"/>
      <c r="W34" s="166"/>
      <c r="X34" s="167"/>
      <c r="Y34" s="162"/>
      <c r="Z34" s="162"/>
      <c r="AA34" s="162"/>
      <c r="AB34" s="162"/>
      <c r="AC34" s="162"/>
      <c r="AD34" s="162"/>
      <c r="AE34" s="173" t="s">
        <v>404</v>
      </c>
      <c r="AF34" s="162"/>
      <c r="AG34" s="162"/>
      <c r="AH34" s="166"/>
      <c r="AI34" s="159"/>
    </row>
    <row r="35" spans="1:35" s="74" customFormat="1" ht="11.25" customHeight="1" x14ac:dyDescent="0.2">
      <c r="A35" s="165"/>
      <c r="B35" s="167"/>
      <c r="C35" s="162"/>
      <c r="D35" s="162"/>
      <c r="E35" s="162"/>
      <c r="F35" s="162"/>
      <c r="G35" s="162"/>
      <c r="H35" s="162"/>
      <c r="I35" s="173" t="s">
        <v>407</v>
      </c>
      <c r="J35" s="162"/>
      <c r="K35" s="162"/>
      <c r="L35" s="163"/>
      <c r="M35" s="167"/>
      <c r="N35" s="162"/>
      <c r="O35" s="162"/>
      <c r="P35" s="164"/>
      <c r="Q35" s="162"/>
      <c r="R35" s="162"/>
      <c r="S35" s="162"/>
      <c r="T35" s="173" t="s">
        <v>152</v>
      </c>
      <c r="U35" s="162"/>
      <c r="V35" s="165"/>
      <c r="W35" s="166"/>
      <c r="X35" s="167"/>
      <c r="Y35" s="162"/>
      <c r="Z35" s="162"/>
      <c r="AA35" s="162"/>
      <c r="AB35" s="162"/>
      <c r="AC35" s="162"/>
      <c r="AD35" s="162"/>
      <c r="AE35" s="173" t="s">
        <v>408</v>
      </c>
      <c r="AF35" s="162"/>
      <c r="AG35" s="162"/>
      <c r="AH35" s="166"/>
      <c r="AI35" s="159"/>
    </row>
    <row r="36" spans="1:35" s="74" customFormat="1" ht="11.25" customHeight="1" x14ac:dyDescent="0.2">
      <c r="A36" s="165"/>
      <c r="B36" s="167"/>
      <c r="C36" s="162"/>
      <c r="D36" s="162"/>
      <c r="E36" s="162"/>
      <c r="F36" s="162"/>
      <c r="G36" s="162"/>
      <c r="H36" s="162"/>
      <c r="I36" s="162"/>
      <c r="J36" s="173" t="s">
        <v>154</v>
      </c>
      <c r="K36" s="162"/>
      <c r="L36" s="163"/>
      <c r="M36" s="167"/>
      <c r="N36" s="162"/>
      <c r="O36" s="162"/>
      <c r="P36" s="164"/>
      <c r="Q36" s="162"/>
      <c r="R36" s="162"/>
      <c r="S36" s="162"/>
      <c r="T36" s="162"/>
      <c r="U36" s="173" t="s">
        <v>409</v>
      </c>
      <c r="V36" s="165"/>
      <c r="W36" s="166"/>
      <c r="X36" s="167"/>
      <c r="Y36" s="162"/>
      <c r="Z36" s="162"/>
      <c r="AA36" s="162"/>
      <c r="AB36" s="162"/>
      <c r="AC36" s="162"/>
      <c r="AD36" s="162"/>
      <c r="AE36" s="162"/>
      <c r="AF36" s="173" t="s">
        <v>410</v>
      </c>
      <c r="AG36" s="162"/>
      <c r="AH36" s="166"/>
      <c r="AI36" s="159"/>
    </row>
    <row r="37" spans="1:35" s="74" customFormat="1" ht="11.25" customHeight="1" x14ac:dyDescent="0.2">
      <c r="A37" s="165"/>
      <c r="B37" s="167"/>
      <c r="C37" s="162"/>
      <c r="D37" s="162"/>
      <c r="E37" s="162"/>
      <c r="F37" s="162"/>
      <c r="G37" s="162"/>
      <c r="H37" s="162"/>
      <c r="I37" s="162"/>
      <c r="J37" s="173" t="s">
        <v>156</v>
      </c>
      <c r="K37" s="162"/>
      <c r="L37" s="163"/>
      <c r="M37" s="167"/>
      <c r="N37" s="162"/>
      <c r="O37" s="162"/>
      <c r="P37" s="164"/>
      <c r="Q37" s="162"/>
      <c r="R37" s="162"/>
      <c r="S37" s="162"/>
      <c r="T37" s="162"/>
      <c r="U37" s="173" t="s">
        <v>411</v>
      </c>
      <c r="V37" s="165"/>
      <c r="W37" s="166"/>
      <c r="X37" s="167"/>
      <c r="Y37" s="162"/>
      <c r="Z37" s="162"/>
      <c r="AA37" s="162"/>
      <c r="AB37" s="162"/>
      <c r="AC37" s="162"/>
      <c r="AD37" s="162"/>
      <c r="AE37" s="162"/>
      <c r="AF37" s="173" t="s">
        <v>412</v>
      </c>
      <c r="AG37" s="162"/>
      <c r="AH37" s="166"/>
      <c r="AI37" s="159"/>
    </row>
    <row r="38" spans="1:35" s="74" customFormat="1" ht="11.25" customHeight="1" x14ac:dyDescent="0.2">
      <c r="A38" s="165"/>
      <c r="B38" s="167"/>
      <c r="C38" s="162"/>
      <c r="D38" s="162"/>
      <c r="E38" s="162"/>
      <c r="F38" s="162"/>
      <c r="G38" s="162"/>
      <c r="H38" s="162"/>
      <c r="I38" s="162"/>
      <c r="J38" s="173" t="s">
        <v>157</v>
      </c>
      <c r="K38" s="162"/>
      <c r="L38" s="163"/>
      <c r="M38" s="167"/>
      <c r="N38" s="162"/>
      <c r="O38" s="162"/>
      <c r="P38" s="164"/>
      <c r="Q38" s="162"/>
      <c r="R38" s="162"/>
      <c r="S38" s="162"/>
      <c r="T38" s="162"/>
      <c r="U38" s="173" t="s">
        <v>413</v>
      </c>
      <c r="V38" s="165"/>
      <c r="W38" s="166"/>
      <c r="X38" s="167"/>
      <c r="Y38" s="162"/>
      <c r="Z38" s="162"/>
      <c r="AA38" s="162"/>
      <c r="AB38" s="162"/>
      <c r="AC38" s="162"/>
      <c r="AD38" s="162"/>
      <c r="AE38" s="162"/>
      <c r="AF38" s="173" t="s">
        <v>414</v>
      </c>
      <c r="AG38" s="162"/>
      <c r="AH38" s="166"/>
      <c r="AI38" s="159"/>
    </row>
    <row r="39" spans="1:35" s="74" customFormat="1" ht="11.25" customHeight="1" x14ac:dyDescent="0.2">
      <c r="A39" s="165"/>
      <c r="B39" s="167"/>
      <c r="C39" s="162"/>
      <c r="D39" s="162"/>
      <c r="E39" s="162"/>
      <c r="F39" s="162"/>
      <c r="G39" s="162"/>
      <c r="H39" s="162"/>
      <c r="I39" s="162"/>
      <c r="J39" s="162"/>
      <c r="K39" s="173" t="s">
        <v>415</v>
      </c>
      <c r="L39" s="163"/>
      <c r="M39" s="167"/>
      <c r="N39" s="162"/>
      <c r="O39" s="162"/>
      <c r="P39" s="164"/>
      <c r="Q39" s="162"/>
      <c r="R39" s="162"/>
      <c r="S39" s="162"/>
      <c r="T39" s="162"/>
      <c r="U39" s="162"/>
      <c r="V39" s="174" t="s">
        <v>416</v>
      </c>
      <c r="W39" s="166"/>
      <c r="X39" s="167"/>
      <c r="Y39" s="162"/>
      <c r="Z39" s="162"/>
      <c r="AA39" s="162"/>
      <c r="AB39" s="162"/>
      <c r="AC39" s="162"/>
      <c r="AD39" s="162"/>
      <c r="AE39" s="162"/>
      <c r="AF39" s="162"/>
      <c r="AG39" s="173" t="s">
        <v>417</v>
      </c>
      <c r="AH39" s="166"/>
      <c r="AI39" s="159"/>
    </row>
    <row r="40" spans="1:35" s="74" customFormat="1" ht="11.25" customHeight="1" x14ac:dyDescent="0.2">
      <c r="A40" s="165"/>
      <c r="B40" s="167"/>
      <c r="C40" s="162"/>
      <c r="D40" s="162"/>
      <c r="E40" s="162"/>
      <c r="F40" s="162"/>
      <c r="G40" s="162"/>
      <c r="H40" s="162"/>
      <c r="I40" s="162"/>
      <c r="J40" s="162"/>
      <c r="K40" s="173" t="s">
        <v>418</v>
      </c>
      <c r="L40" s="163"/>
      <c r="M40" s="167"/>
      <c r="N40" s="162"/>
      <c r="O40" s="162"/>
      <c r="P40" s="164"/>
      <c r="Q40" s="162"/>
      <c r="R40" s="162"/>
      <c r="S40" s="162"/>
      <c r="T40" s="162"/>
      <c r="U40" s="162"/>
      <c r="V40" s="174" t="s">
        <v>419</v>
      </c>
      <c r="W40" s="166"/>
      <c r="X40" s="167"/>
      <c r="Y40" s="162"/>
      <c r="Z40" s="162"/>
      <c r="AA40" s="162"/>
      <c r="AB40" s="162"/>
      <c r="AC40" s="162"/>
      <c r="AD40" s="162"/>
      <c r="AE40" s="162"/>
      <c r="AF40" s="162"/>
      <c r="AG40" s="173" t="s">
        <v>420</v>
      </c>
      <c r="AH40" s="166"/>
      <c r="AI40" s="159"/>
    </row>
    <row r="41" spans="1:35" s="74" customFormat="1" ht="11.25" customHeight="1" x14ac:dyDescent="0.2">
      <c r="A41" s="175"/>
      <c r="B41" s="167"/>
      <c r="C41" s="162"/>
      <c r="D41" s="162"/>
      <c r="E41" s="162"/>
      <c r="F41" s="162"/>
      <c r="G41" s="162"/>
      <c r="H41" s="162"/>
      <c r="I41" s="162"/>
      <c r="J41" s="162"/>
      <c r="K41" s="173" t="s">
        <v>421</v>
      </c>
      <c r="L41" s="163"/>
      <c r="M41" s="167"/>
      <c r="N41" s="162"/>
      <c r="O41" s="162"/>
      <c r="P41" s="164"/>
      <c r="Q41" s="162"/>
      <c r="R41" s="162"/>
      <c r="S41" s="162"/>
      <c r="T41" s="162"/>
      <c r="U41" s="162"/>
      <c r="V41" s="174" t="s">
        <v>422</v>
      </c>
      <c r="W41" s="166"/>
      <c r="X41" s="167"/>
      <c r="Y41" s="162"/>
      <c r="Z41" s="162"/>
      <c r="AA41" s="162"/>
      <c r="AB41" s="162"/>
      <c r="AC41" s="162"/>
      <c r="AD41" s="162"/>
      <c r="AE41" s="162"/>
      <c r="AF41" s="162"/>
      <c r="AG41" s="173" t="s">
        <v>423</v>
      </c>
      <c r="AH41" s="166"/>
      <c r="AI41" s="176"/>
    </row>
    <row r="42" spans="1:35" s="74" customFormat="1" ht="11.25" customHeight="1" x14ac:dyDescent="0.2">
      <c r="A42" s="165"/>
      <c r="B42" s="167"/>
      <c r="C42" s="162"/>
      <c r="D42" s="162"/>
      <c r="E42" s="162"/>
      <c r="F42" s="162"/>
      <c r="G42" s="162"/>
      <c r="H42" s="162"/>
      <c r="I42" s="162"/>
      <c r="J42" s="162"/>
      <c r="K42" s="162"/>
      <c r="L42" s="173" t="s">
        <v>424</v>
      </c>
      <c r="M42" s="167"/>
      <c r="N42" s="162"/>
      <c r="O42" s="162"/>
      <c r="P42" s="164"/>
      <c r="Q42" s="162"/>
      <c r="R42" s="162"/>
      <c r="S42" s="162"/>
      <c r="T42" s="162"/>
      <c r="U42" s="162"/>
      <c r="V42" s="165"/>
      <c r="W42" s="177" t="s">
        <v>425</v>
      </c>
      <c r="X42" s="167"/>
      <c r="Y42" s="162"/>
      <c r="Z42" s="162"/>
      <c r="AA42" s="162"/>
      <c r="AB42" s="162"/>
      <c r="AC42" s="162"/>
      <c r="AD42" s="162"/>
      <c r="AE42" s="162"/>
      <c r="AF42" s="162"/>
      <c r="AG42" s="162"/>
      <c r="AH42" s="177" t="s">
        <v>426</v>
      </c>
      <c r="AI42" s="159"/>
    </row>
    <row r="43" spans="1:35" s="74" customFormat="1" ht="11.25" customHeight="1" x14ac:dyDescent="0.2">
      <c r="A43" s="165"/>
      <c r="B43" s="167"/>
      <c r="C43" s="162"/>
      <c r="D43" s="162"/>
      <c r="E43" s="162"/>
      <c r="F43" s="162"/>
      <c r="G43" s="162"/>
      <c r="H43" s="162"/>
      <c r="I43" s="162"/>
      <c r="J43" s="162"/>
      <c r="K43" s="162"/>
      <c r="L43" s="173" t="s">
        <v>427</v>
      </c>
      <c r="M43" s="167"/>
      <c r="N43" s="162"/>
      <c r="O43" s="162"/>
      <c r="P43" s="164"/>
      <c r="Q43" s="162"/>
      <c r="R43" s="162"/>
      <c r="S43" s="162"/>
      <c r="T43" s="162"/>
      <c r="U43" s="162"/>
      <c r="V43" s="165"/>
      <c r="W43" s="177" t="s">
        <v>428</v>
      </c>
      <c r="X43" s="167"/>
      <c r="Y43" s="162"/>
      <c r="Z43" s="162"/>
      <c r="AA43" s="162"/>
      <c r="AB43" s="162"/>
      <c r="AC43" s="162"/>
      <c r="AD43" s="162"/>
      <c r="AE43" s="162"/>
      <c r="AF43" s="162"/>
      <c r="AG43" s="162"/>
      <c r="AH43" s="177" t="s">
        <v>429</v>
      </c>
      <c r="AI43" s="159"/>
    </row>
    <row r="44" spans="1:35" s="74" customFormat="1" ht="11.25" customHeight="1" thickBot="1" x14ac:dyDescent="0.25">
      <c r="A44" s="165"/>
      <c r="B44" s="178"/>
      <c r="C44" s="179"/>
      <c r="D44" s="179"/>
      <c r="E44" s="179"/>
      <c r="F44" s="179"/>
      <c r="G44" s="179"/>
      <c r="H44" s="179"/>
      <c r="I44" s="179"/>
      <c r="J44" s="179"/>
      <c r="K44" s="179"/>
      <c r="L44" s="180" t="s">
        <v>430</v>
      </c>
      <c r="M44" s="178"/>
      <c r="N44" s="179"/>
      <c r="O44" s="179"/>
      <c r="P44" s="181"/>
      <c r="Q44" s="179"/>
      <c r="R44" s="179"/>
      <c r="S44" s="179"/>
      <c r="T44" s="179"/>
      <c r="U44" s="179"/>
      <c r="V44" s="182"/>
      <c r="W44" s="180" t="s">
        <v>431</v>
      </c>
      <c r="X44" s="178"/>
      <c r="Y44" s="179"/>
      <c r="Z44" s="179"/>
      <c r="AA44" s="179"/>
      <c r="AB44" s="179"/>
      <c r="AC44" s="179"/>
      <c r="AD44" s="179"/>
      <c r="AE44" s="179"/>
      <c r="AF44" s="179"/>
      <c r="AG44" s="179"/>
      <c r="AH44" s="180" t="s">
        <v>432</v>
      </c>
      <c r="AI44" s="159"/>
    </row>
    <row r="45" spans="1:35" ht="11.25" customHeight="1" x14ac:dyDescent="0.25">
      <c r="A45" s="10"/>
      <c r="B45" s="10"/>
      <c r="C45" s="10"/>
      <c r="D45" s="10"/>
      <c r="E45" s="10"/>
      <c r="F45" s="10"/>
      <c r="G45" s="10"/>
      <c r="H45" s="10"/>
      <c r="I45" s="10"/>
      <c r="J45" s="10"/>
      <c r="K45" s="10"/>
      <c r="L45" s="10"/>
      <c r="M45" s="10"/>
      <c r="N45" s="10"/>
      <c r="O45" s="10"/>
      <c r="P45" s="116"/>
      <c r="Q45" s="10"/>
      <c r="R45" s="10"/>
      <c r="S45" s="10"/>
      <c r="T45" s="10"/>
      <c r="U45" s="10"/>
      <c r="V45" s="10"/>
      <c r="W45" s="10"/>
      <c r="X45" s="10"/>
      <c r="Y45" s="10"/>
      <c r="Z45" s="10"/>
      <c r="AA45" s="10"/>
      <c r="AB45" s="10"/>
      <c r="AC45" s="10"/>
      <c r="AD45" s="10"/>
      <c r="AE45" s="10"/>
      <c r="AF45" s="10"/>
      <c r="AG45" s="10"/>
      <c r="AH45" s="11" t="str">
        <f>'Schritt für Schritt'!B44</f>
        <v>Copyright (C) 2015 AFSMI German Chapter e.V. CC BY-SA 3.0 DE</v>
      </c>
      <c r="AI45" s="10"/>
    </row>
  </sheetData>
  <hyperlinks>
    <hyperlink ref="AH45" r:id="rId1" display="http://creativecommons.org/licenses/by-sa/3.0/de/"/>
  </hyperlinks>
  <pageMargins left="0.51181102362204722" right="0.11811023622047245" top="0.59055118110236227" bottom="0.39370078740157483" header="0.31496062992125984" footer="0.31496062992125984"/>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32" sqref="D32"/>
    </sheetView>
  </sheetViews>
  <sheetFormatPr baseColWidth="10" defaultRowHeight="15" x14ac:dyDescent="0.25"/>
  <cols>
    <col min="4" max="4" width="89.5703125" customWidth="1"/>
  </cols>
  <sheetData>
    <row r="1" spans="1:4" ht="21" x14ac:dyDescent="0.25">
      <c r="A1" s="1" t="s">
        <v>433</v>
      </c>
      <c r="B1" s="144"/>
      <c r="C1" s="144"/>
    </row>
    <row r="2" spans="1:4" x14ac:dyDescent="0.25">
      <c r="A2" s="144"/>
      <c r="B2" s="144"/>
      <c r="C2" s="144"/>
    </row>
    <row r="3" spans="1:4" x14ac:dyDescent="0.25">
      <c r="A3" s="144"/>
      <c r="B3" s="144"/>
      <c r="C3" s="144"/>
    </row>
    <row r="4" spans="1:4" x14ac:dyDescent="0.25">
      <c r="A4" s="144"/>
      <c r="B4" s="144"/>
      <c r="C4" s="144"/>
    </row>
    <row r="5" spans="1:4" x14ac:dyDescent="0.25">
      <c r="A5" s="144"/>
      <c r="B5" s="144"/>
      <c r="C5" s="144"/>
    </row>
    <row r="6" spans="1:4" x14ac:dyDescent="0.25">
      <c r="A6" s="145" t="s">
        <v>434</v>
      </c>
      <c r="B6" s="145" t="s">
        <v>435</v>
      </c>
      <c r="C6" s="145" t="s">
        <v>122</v>
      </c>
      <c r="D6" s="146" t="s">
        <v>436</v>
      </c>
    </row>
    <row r="7" spans="1:4" x14ac:dyDescent="0.25">
      <c r="A7" s="147" t="s">
        <v>437</v>
      </c>
      <c r="B7" s="144" t="s">
        <v>438</v>
      </c>
      <c r="C7" s="148">
        <v>42257</v>
      </c>
      <c r="D7" t="s">
        <v>439</v>
      </c>
    </row>
    <row r="8" spans="1:4" x14ac:dyDescent="0.25">
      <c r="A8" s="147" t="s">
        <v>450</v>
      </c>
      <c r="B8" s="144" t="s">
        <v>438</v>
      </c>
      <c r="C8" s="148">
        <v>42257</v>
      </c>
      <c r="D8" t="s">
        <v>451</v>
      </c>
    </row>
    <row r="9" spans="1:4" x14ac:dyDescent="0.25">
      <c r="A9" s="144"/>
      <c r="B9" s="144"/>
      <c r="C9" s="144"/>
    </row>
    <row r="10" spans="1:4" x14ac:dyDescent="0.25">
      <c r="A10" s="144"/>
      <c r="B10" s="144"/>
      <c r="C10" s="144"/>
    </row>
    <row r="11" spans="1:4" x14ac:dyDescent="0.25">
      <c r="A11" s="144"/>
      <c r="B11" s="144"/>
      <c r="C11" s="144"/>
    </row>
    <row r="12" spans="1:4" x14ac:dyDescent="0.25">
      <c r="A12" s="144"/>
      <c r="B12" s="144"/>
      <c r="C12" s="144"/>
    </row>
    <row r="13" spans="1:4" x14ac:dyDescent="0.25">
      <c r="A13" s="144"/>
      <c r="B13" s="144"/>
      <c r="C13" s="144"/>
    </row>
    <row r="14" spans="1:4" x14ac:dyDescent="0.25">
      <c r="A14" s="144"/>
      <c r="B14" s="144"/>
      <c r="C14" s="144"/>
    </row>
    <row r="15" spans="1:4" x14ac:dyDescent="0.25">
      <c r="A15" s="144"/>
      <c r="B15" s="144"/>
      <c r="C15" s="144"/>
    </row>
    <row r="16" spans="1:4" x14ac:dyDescent="0.25">
      <c r="A16" s="144"/>
      <c r="B16" s="144"/>
      <c r="C16" s="144"/>
    </row>
    <row r="17" spans="1:4" x14ac:dyDescent="0.25">
      <c r="A17" s="144"/>
      <c r="B17" s="144"/>
      <c r="C17" s="144"/>
    </row>
    <row r="18" spans="1:4" x14ac:dyDescent="0.25">
      <c r="A18" s="144"/>
      <c r="B18" s="144"/>
      <c r="C18" s="144"/>
    </row>
    <row r="19" spans="1:4" x14ac:dyDescent="0.25">
      <c r="A19" s="144"/>
      <c r="B19" s="144"/>
      <c r="C19" s="144"/>
    </row>
    <row r="20" spans="1:4" x14ac:dyDescent="0.25">
      <c r="A20" s="144"/>
      <c r="B20" s="144"/>
      <c r="C20" s="144"/>
    </row>
    <row r="21" spans="1:4" x14ac:dyDescent="0.25">
      <c r="A21" s="144"/>
      <c r="B21" s="144"/>
      <c r="C21" s="144"/>
    </row>
    <row r="22" spans="1:4" x14ac:dyDescent="0.25">
      <c r="A22" s="144"/>
      <c r="B22" s="144"/>
      <c r="C22" s="144"/>
    </row>
    <row r="23" spans="1:4" x14ac:dyDescent="0.25">
      <c r="A23" s="144"/>
      <c r="B23" s="144"/>
      <c r="C23" s="144"/>
    </row>
    <row r="24" spans="1:4" x14ac:dyDescent="0.25">
      <c r="A24" s="144"/>
      <c r="B24" s="144"/>
      <c r="C24" s="144"/>
    </row>
    <row r="25" spans="1:4" x14ac:dyDescent="0.25">
      <c r="A25" s="144"/>
      <c r="B25" s="144"/>
      <c r="C25" s="144"/>
    </row>
    <row r="26" spans="1:4" x14ac:dyDescent="0.25">
      <c r="A26" s="144"/>
      <c r="B26" s="144"/>
      <c r="C26" s="144"/>
    </row>
    <row r="27" spans="1:4" x14ac:dyDescent="0.25">
      <c r="A27" s="144"/>
      <c r="B27" s="144"/>
      <c r="C27" s="144"/>
    </row>
    <row r="28" spans="1:4" x14ac:dyDescent="0.25">
      <c r="A28" s="144"/>
      <c r="B28" s="144"/>
      <c r="C28" s="144"/>
    </row>
    <row r="29" spans="1:4" x14ac:dyDescent="0.25">
      <c r="A29" s="144"/>
      <c r="B29" s="144"/>
      <c r="C29" s="144"/>
    </row>
    <row r="30" spans="1:4" x14ac:dyDescent="0.25">
      <c r="A30" s="144"/>
      <c r="B30" s="144"/>
      <c r="C30" s="144"/>
    </row>
    <row r="31" spans="1:4" x14ac:dyDescent="0.25">
      <c r="A31" s="144"/>
      <c r="B31" s="144"/>
      <c r="C31" s="144"/>
    </row>
    <row r="32" spans="1:4" x14ac:dyDescent="0.25">
      <c r="A32" s="144"/>
      <c r="B32" s="144"/>
      <c r="C32" s="144"/>
      <c r="D32" s="36" t="str">
        <f>'Schritt für Schritt'!B44</f>
        <v>Copyright (C) 2015 AFSMI German Chapter e.V. CC BY-SA 3.0 DE</v>
      </c>
    </row>
  </sheetData>
  <hyperlinks>
    <hyperlink ref="D32" r:id="rId1" display="http://creativecommons.org/licenses/by-sa/3.0/de/"/>
  </hyperlinks>
  <pageMargins left="0.7" right="0.7" top="0.78740157499999996" bottom="0.78740157499999996" header="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workbookViewId="0">
      <selection activeCell="A35" sqref="A35"/>
    </sheetView>
  </sheetViews>
  <sheetFormatPr baseColWidth="10" defaultRowHeight="15" x14ac:dyDescent="0.25"/>
  <cols>
    <col min="1" max="1" width="99" customWidth="1"/>
  </cols>
  <sheetData>
    <row r="1" spans="1:1" ht="21" x14ac:dyDescent="0.25">
      <c r="A1" s="149" t="s">
        <v>440</v>
      </c>
    </row>
    <row r="2" spans="1:1" ht="21" x14ac:dyDescent="0.25">
      <c r="A2" s="149"/>
    </row>
    <row r="3" spans="1:1" ht="21" x14ac:dyDescent="0.25">
      <c r="A3" s="149"/>
    </row>
    <row r="4" spans="1:1" x14ac:dyDescent="0.25">
      <c r="A4" s="6" t="s">
        <v>441</v>
      </c>
    </row>
    <row r="5" spans="1:1" x14ac:dyDescent="0.25">
      <c r="A5" s="6" t="s">
        <v>442</v>
      </c>
    </row>
    <row r="6" spans="1:1" x14ac:dyDescent="0.25">
      <c r="A6" s="2"/>
    </row>
    <row r="7" spans="1:1" ht="30" x14ac:dyDescent="0.25">
      <c r="A7" s="2" t="s">
        <v>443</v>
      </c>
    </row>
    <row r="8" spans="1:1" x14ac:dyDescent="0.25">
      <c r="A8" s="2"/>
    </row>
    <row r="9" spans="1:1" x14ac:dyDescent="0.25">
      <c r="A9" s="2"/>
    </row>
    <row r="10" spans="1:1" ht="101.25" customHeight="1" x14ac:dyDescent="0.25">
      <c r="A10" s="2" t="s">
        <v>444</v>
      </c>
    </row>
    <row r="11" spans="1:1" ht="101.25" customHeight="1" x14ac:dyDescent="0.25">
      <c r="A11" s="2" t="s">
        <v>445</v>
      </c>
    </row>
    <row r="12" spans="1:1" ht="101.25" customHeight="1" x14ac:dyDescent="0.25">
      <c r="A12" s="2" t="s">
        <v>446</v>
      </c>
    </row>
    <row r="13" spans="1:1" ht="101.25" customHeight="1" x14ac:dyDescent="0.25">
      <c r="A13" s="2" t="s">
        <v>447</v>
      </c>
    </row>
    <row r="14" spans="1:1" ht="101.25" customHeight="1" x14ac:dyDescent="0.25">
      <c r="A14" s="2" t="s">
        <v>448</v>
      </c>
    </row>
    <row r="15" spans="1:1" ht="56.25" x14ac:dyDescent="0.25">
      <c r="A15" s="150" t="s">
        <v>449</v>
      </c>
    </row>
  </sheetData>
  <hyperlinks>
    <hyperlink ref="A5" r:id="rId1"/>
    <hyperlink ref="A4" r:id="rId2"/>
  </hyperlinks>
  <pageMargins left="0.7" right="0.42"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AFSMI</vt:lpstr>
      <vt:lpstr>Schritt für Schritt</vt:lpstr>
      <vt:lpstr>Kompetenzmatrix</vt:lpstr>
      <vt:lpstr>Weiterbildungsplan</vt:lpstr>
      <vt:lpstr>Weiterbildungsbericht</vt:lpstr>
      <vt:lpstr>Anhang</vt:lpstr>
      <vt:lpstr>Version</vt:lpstr>
      <vt:lpstr>CC-Lizenz</vt:lpstr>
      <vt:lpstr>AFSMI!Druckbereich</vt:lpstr>
      <vt:lpstr>Anhang!Druckbereich</vt:lpstr>
      <vt:lpstr>'CC-Lizenz'!Druckbereich</vt:lpstr>
      <vt:lpstr>Kompetenzmatrix!Druckbereich</vt:lpstr>
      <vt:lpstr>Weiterbildungsplan!Druckbereich</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Till</dc:creator>
  <cp:lastModifiedBy>Till</cp:lastModifiedBy>
  <cp:lastPrinted>2015-09-10T22:12:18Z</cp:lastPrinted>
  <dcterms:created xsi:type="dcterms:W3CDTF">2015-09-10T21:10:17Z</dcterms:created>
  <dcterms:modified xsi:type="dcterms:W3CDTF">2015-09-10T23:33:19Z</dcterms:modified>
</cp:coreProperties>
</file>